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ВОД" sheetId="1" r:id="rId1"/>
    <sheet name="Оценка на 2019 год" sheetId="2" r:id="rId2"/>
    <sheet name="Доходы на 2020-2022" sheetId="3" r:id="rId3"/>
  </sheets>
  <definedNames>
    <definedName name="_xlnm.Print_Area" localSheetId="0">'СВОД'!$A$1:$N$139</definedName>
    <definedName name="_xlnm.Print_Titles" localSheetId="0">'СВОД'!$6:$8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'СВОД'!$A$1:$N$139</definedName>
    <definedName name="Excel_BuiltIn_Print_Titles" localSheetId="0">'СВОД'!$6:$8</definedName>
    <definedName name="Excel_BuiltIn__FilterDatabase" localSheetId="0">'СВОД'!$A$8:$Q$8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43" authorId="0">
      <text>
        <r>
          <rPr>
            <b/>
            <sz val="8"/>
            <color indexed="8"/>
            <rFont val="Tahoma"/>
            <family val="2"/>
          </rPr>
          <t xml:space="preserve">kohanskaya:
</t>
        </r>
        <r>
          <rPr>
            <sz val="8"/>
            <color indexed="8"/>
            <rFont val="Tahoma"/>
            <family val="2"/>
          </rPr>
          <t>Добавить в ожидаемое</t>
        </r>
      </text>
    </comment>
  </commentList>
</comments>
</file>

<file path=xl/sharedStrings.xml><?xml version="1.0" encoding="utf-8"?>
<sst xmlns="http://schemas.openxmlformats.org/spreadsheetml/2006/main" count="2561" uniqueCount="408">
  <si>
    <t>Приложение 4
к решению Минусинского районного
Совета депутатов  
от    .12.2018 №     -рс</t>
  </si>
  <si>
    <t>л</t>
  </si>
  <si>
    <t>Доходы районного бюджета на 2019 год и плановый период 2020-2021 годов</t>
  </si>
  <si>
    <t>(рублей)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</si>
  <si>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</si>
  <si>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</si>
  <si>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</si>
  <si>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>Оценка 
2018 года</t>
  </si>
  <si>
    <t>Доходы 
районного 
бюджета 
2019 года</t>
  </si>
  <si>
    <t>Доходы 
районного 
бюджета 
2020 года</t>
  </si>
  <si>
    <t>Доходы 
районного 
бюджета 
2021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</si>
  <si>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</si>
  <si>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</si>
  <si>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</si>
  <si>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</si>
  <si>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</si>
  <si>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</si>
  <si>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</si>
  <si>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</si>
  <si>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Собещанская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</si>
  <si>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</si>
  <si>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</si>
  <si>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</si>
  <si>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</si>
  <si>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</si>
  <si>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</si>
  <si>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</si>
  <si>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</si>
  <si>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</si>
  <si>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</si>
  <si>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110</t>
  </si>
  <si>
    <t>Налог на прибыль организаций</t>
  </si>
  <si>
    <t>4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</si>
  <si>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</si>
  <si>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</si>
  <si>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5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</si>
  <si>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</si>
  <si>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</si>
  <si>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</si>
  <si>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7</t>
  </si>
  <si>
    <t>Налог на доходы физических лиц</t>
  </si>
  <si>
    <t>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</si>
  <si>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</si>
  <si>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</si>
  <si>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</si>
  <si>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</si>
  <si>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</si>
  <si>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</si>
  <si>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</si>
  <si>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</si>
  <si>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</si>
  <si>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</si>
  <si>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12</t>
  </si>
  <si>
    <t>100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</si>
  <si>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</si>
  <si>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</si>
  <si>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</si>
  <si>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</si>
  <si>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17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</si>
  <si>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</si>
  <si>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</si>
  <si>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</si>
  <si>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</si>
  <si>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</si>
  <si>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19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</si>
  <si>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</si>
  <si>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</si>
  <si>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</si>
  <si>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</si>
  <si>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</si>
  <si>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</t>
  </si>
  <si>
    <t>05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</si>
  <si>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</si>
  <si>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</si>
  <si>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</si>
  <si>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31</t>
  </si>
  <si>
    <t>Единый сельскохозяйственный налог</t>
  </si>
  <si>
    <t>32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</si>
  <si>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</si>
  <si>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</si>
  <si>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</si>
  <si>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</si>
  <si>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33</t>
  </si>
  <si>
    <t>06</t>
  </si>
  <si>
    <t>НАЛОГИ НА ИМУЩЕСТВО</t>
  </si>
  <si>
    <t>34</t>
  </si>
  <si>
    <t>Налог на имущество физических лиц</t>
  </si>
  <si>
    <t>35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</si>
  <si>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</si>
  <si>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36</t>
  </si>
  <si>
    <t>Земельный налог</t>
  </si>
  <si>
    <t>37</t>
  </si>
  <si>
    <t>Земельный налог с организаций</t>
  </si>
  <si>
    <t>38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</si>
  <si>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</si>
  <si>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</si>
  <si>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39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</si>
  <si>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</si>
  <si>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</si>
  <si>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</si>
  <si>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48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</si>
  <si>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</si>
  <si>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</si>
  <si>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</si>
  <si>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</si>
  <si>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49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</si>
  <si>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</si>
  <si>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</si>
  <si>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</si>
  <si>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815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</si>
  <si>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</si>
  <si>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</si>
  <si>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</si>
  <si>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</si>
  <si>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</si>
  <si>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</si>
  <si>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</si>
  <si>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035</t>
  </si>
  <si>
    <t>Прочие местные налоги и сборы</t>
  </si>
  <si>
    <t>95</t>
  </si>
  <si>
    <t>ДОХОДЫ ОТ ИСПОЛЬЗОВАНИЯ ИМУЩЕСТВА, НАХОДЯЩЕГОСЯ В ГОСУДАРСТВЕННОЙ И МУНИЦИПАЛЬНОЙ СОБСТВЕННОСТИ</t>
  </si>
  <si>
    <t>98</t>
  </si>
  <si>
    <t>864</t>
  </si>
  <si>
    <t>120</t>
  </si>
  <si>
    <t>Проценты, полученные от предоставления бюджетных кредитов внутри страны</t>
  </si>
  <si>
    <t>99</t>
  </si>
  <si>
    <t>050</t>
  </si>
  <si>
    <t>Проценты, полученные от предоставления бюджетных кредитов внутри страны за счет средств бюджетов муниципальных районов</t>
  </si>
  <si>
    <t>103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</si>
  <si>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</si>
  <si>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104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</si>
  <si>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</si>
  <si>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105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</si>
  <si>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</si>
  <si>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</si>
  <si>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</si>
  <si>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</si>
  <si>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</si>
  <si>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</si>
  <si>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</si>
  <si>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</si>
  <si>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</si>
  <si>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107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</si>
  <si>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</si>
  <si>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108</t>
  </si>
  <si>
    <t>112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</si>
  <si>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</si>
  <si>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</si>
  <si>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113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</si>
  <si>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</si>
  <si>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</si>
  <si>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разовое письмо</t>
  </si>
  <si>
    <t>122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</si>
  <si>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</si>
  <si>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123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</si>
  <si>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</si>
  <si>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</si>
  <si>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</si>
  <si>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</si>
  <si>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</si>
  <si>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125</t>
  </si>
  <si>
    <t>048</t>
  </si>
  <si>
    <t>ПЛАТЕЖИ ПРИ ПОЛЬЗОВАНИИ ПРИРОДНЫМИ РЕСУРСАМИ</t>
  </si>
  <si>
    <t>126</t>
  </si>
  <si>
    <t>Плата за негативное воздействие на окружающую среду</t>
  </si>
  <si>
    <t>127</t>
  </si>
  <si>
    <t>Плата за выбросы загрязняющих веществ в атмосферный воздух стационарными объектами</t>
  </si>
  <si>
    <t>128</t>
  </si>
  <si>
    <t>Плата за сбросы загрязняющих веществ в водные объекты</t>
  </si>
  <si>
    <t>129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</si>
  <si>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</si>
  <si>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</si>
  <si>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</si>
  <si>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143</t>
  </si>
  <si>
    <t>874</t>
  </si>
  <si>
    <t>ДОХОДЫ ОТ ОКАЗАНИЯ ПЛАТНЫХ УСЛУГ (РАБОТ) И КОМПЕНСАЦИИ ЗАТРАТ ГОСУДАРСТВА</t>
  </si>
  <si>
    <t>144</t>
  </si>
  <si>
    <t>130</t>
  </si>
  <si>
    <t>Доходы от оказания платных услуг (работ)</t>
  </si>
  <si>
    <t>152</t>
  </si>
  <si>
    <t>990</t>
  </si>
  <si>
    <t>Прочие доходы от оказания платных услуг (работ)</t>
  </si>
  <si>
    <t>153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</si>
  <si>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</si>
  <si>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</si>
  <si>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</si>
  <si>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</si>
  <si>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</si>
  <si>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</si>
  <si>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</si>
  <si>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</si>
  <si>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</si>
  <si>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0200</t>
  </si>
  <si>
    <t>Прочие доходы от компенсации затрат бюджетов муниципальных районов (питание на пришкольных площадках)</t>
  </si>
  <si>
    <t>0300</t>
  </si>
  <si>
    <t>Прочие доходы от компенсации затрат бюджетов муниципальных районов (путевки в организации отдыха детей и их оздоровления)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</si>
  <si>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</si>
  <si>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</si>
  <si>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172</t>
  </si>
  <si>
    <t>14</t>
  </si>
  <si>
    <t>ДОХОДЫ ОТ ПРОДАЖИ МАТЕРИАЛЬНЫХ И НЕМАТЕРИАЛЬНЫХ АКТИВОВ</t>
  </si>
  <si>
    <t>175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</si>
  <si>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</si>
  <si>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176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</si>
  <si>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</si>
  <si>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</si>
  <si>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177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</si>
  <si>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</si>
  <si>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</si>
  <si>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</si>
  <si>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</si>
  <si>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</si>
  <si>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</si>
  <si>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</si>
  <si>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</si>
  <si>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</si>
  <si>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</si>
  <si>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</si>
  <si>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189</t>
  </si>
  <si>
    <t>16</t>
  </si>
  <si>
    <t>ШТРАФЫ, САНКЦИИ, ВОЗМЕЩЕНИЕ УЩЕРБА</t>
  </si>
  <si>
    <t>190</t>
  </si>
  <si>
    <t>188</t>
  </si>
  <si>
    <t>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</si>
  <si>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</si>
  <si>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191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</si>
  <si>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</si>
  <si>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814</t>
  </si>
  <si>
    <t>23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</si>
  <si>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</si>
  <si>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</si>
  <si>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</si>
  <si>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200</t>
  </si>
  <si>
    <t>25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</si>
  <si>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</si>
  <si>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201</t>
  </si>
  <si>
    <t>Денежные взыскания (штрафы) за нарушение законодательства в области охраны окружающей среды</t>
  </si>
  <si>
    <t>202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</si>
  <si>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</si>
  <si>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</si>
  <si>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</si>
  <si>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211</t>
  </si>
  <si>
    <t>30</t>
  </si>
  <si>
    <t>Денежные взыскания (штрафы) за правонарушения в области дорожного движения</t>
  </si>
  <si>
    <t>212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</si>
  <si>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</si>
  <si>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213</t>
  </si>
  <si>
    <t>014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</si>
  <si>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</si>
  <si>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216</t>
  </si>
  <si>
    <t>Прочие денежные взыскания (штрафы) за правонарушения в области дорожного движения</t>
  </si>
  <si>
    <t>223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</si>
  <si>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</si>
  <si>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224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</si>
  <si>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</si>
  <si>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225</t>
  </si>
  <si>
    <t>711</t>
  </si>
  <si>
    <t>Суммы по искам о возмещении вреда, причиненного окружающей среде</t>
  </si>
  <si>
    <t>226</t>
  </si>
  <si>
    <t>Суммы по искам о возмещении вреда, причиненного окружающей среде, подлежащие зачислению в бюджеты муниципальных районов</t>
  </si>
  <si>
    <t>227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</si>
  <si>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</si>
  <si>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</si>
  <si>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032</t>
  </si>
  <si>
    <t>081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</si>
  <si>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</si>
  <si>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</si>
  <si>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228</t>
  </si>
  <si>
    <t>800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</si>
  <si>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</si>
  <si>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229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</si>
  <si>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</si>
  <si>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</si>
  <si>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</si>
  <si>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</si>
  <si>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231</t>
  </si>
  <si>
    <t>ПРОЧИЕ НЕНАЛОГОВЫЕ ДОХОДЫ</t>
  </si>
  <si>
    <t>232</t>
  </si>
  <si>
    <t>180</t>
  </si>
  <si>
    <t>Прочие неналоговые доходы</t>
  </si>
  <si>
    <t>233</t>
  </si>
  <si>
    <t>Прочие неналоговые доходы бюджетов муниципальных районов</t>
  </si>
  <si>
    <t>234</t>
  </si>
  <si>
    <t>235</t>
  </si>
  <si>
    <t>236</t>
  </si>
  <si>
    <t>Прочие неналоговые доходы бюджетов сельских поселений</t>
  </si>
  <si>
    <t>субв</t>
  </si>
  <si>
    <t>20240014</t>
  </si>
  <si>
    <t>20290065</t>
  </si>
  <si>
    <t>усл посел</t>
  </si>
  <si>
    <t>Приложение 4к решению Селиванихинского сельского Совета депутатов от       №</t>
  </si>
  <si>
    <t xml:space="preserve">Доходы бюджета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</si>
  <si>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</si>
  <si>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</si>
  <si>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</si>
  <si>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</si>
  <si>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</si>
  <si>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</si>
  <si>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</si>
  <si>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</si>
  <si>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</si>
  <si>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</si>
  <si>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</si>
  <si>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</si>
  <si>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</si>
  <si>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</si>
  <si>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</si>
  <si>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</si>
  <si>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</si>
  <si>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</si>
  <si>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</si>
  <si>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</si>
  <si>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</si>
  <si>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21</t>
  </si>
  <si>
    <t>24</t>
  </si>
  <si>
    <t>26</t>
  </si>
  <si>
    <t>27</t>
  </si>
  <si>
    <t>824</t>
  </si>
  <si>
    <t>29</t>
  </si>
  <si>
    <t>40</t>
  </si>
  <si>
    <t>41</t>
  </si>
  <si>
    <t>42</t>
  </si>
  <si>
    <t>44</t>
  </si>
  <si>
    <t>45</t>
  </si>
  <si>
    <t>46</t>
  </si>
  <si>
    <t>Приложение 2 к Постановлению администрации Селиванихинского сельсовета  
От10 .07.2020г. № 71 -п</t>
  </si>
  <si>
    <t>Доходы  бюджета сельсовета по состоянию на 01.07.2020 года</t>
  </si>
  <si>
    <t>План</t>
  </si>
  <si>
    <t>Исполнено</t>
  </si>
  <si>
    <t>% исполнения</t>
  </si>
  <si>
    <t>823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</si>
  <si>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</si>
  <si>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</si>
  <si>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</si>
  <si>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</si>
  <si>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</si>
  <si>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</si>
  <si>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</si>
  <si>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</si>
  <si>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</si>
  <si>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7601</t>
  </si>
  <si>
    <t>Дотации бюджетам сельских поселений на выравнивание бюджетной обеспеченности (из краевого бюджета)</t>
  </si>
  <si>
    <t>47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</si>
  <si>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</si>
  <si>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</si>
  <si>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</si>
  <si>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</si>
  <si>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1036</t>
  </si>
  <si>
    <t>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края))</t>
  </si>
  <si>
    <t>1049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</si>
  <si>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</si>
  <si>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52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</si>
  <si>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</si>
  <si>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</si>
  <si>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53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</si>
  <si>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</si>
  <si>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</si>
  <si>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54</t>
  </si>
  <si>
    <t>7508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</si>
  <si>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</si>
  <si>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55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</si>
  <si>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</si>
  <si>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</si>
  <si>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56</t>
  </si>
  <si>
    <t>7641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</si>
  <si>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</si>
  <si>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57</t>
  </si>
  <si>
    <t>Субвенции бюджетам бюджетной системы Российской Федерации</t>
  </si>
  <si>
    <t>58</t>
  </si>
  <si>
    <t>024</t>
  </si>
  <si>
    <t>Субвенции местным бюджетам на выполнение передаваемых полномочий субъектов Российской Федерации</t>
  </si>
  <si>
    <t>59</t>
  </si>
  <si>
    <t>Субвенции бюджетам сельских поселений на выполнение передаваемых полномочий субъектов Российской Федерации</t>
  </si>
  <si>
    <t>60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</si>
  <si>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</si>
  <si>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</si>
  <si>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61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</si>
  <si>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</si>
  <si>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</si>
  <si>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62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</si>
  <si>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</si>
  <si>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63</t>
  </si>
  <si>
    <t>Иные межбюджетные трансферты</t>
  </si>
  <si>
    <t>64</t>
  </si>
  <si>
    <t>Прочие межбюджетные трансферты, передаваемые бюджетам</t>
  </si>
  <si>
    <t>65</t>
  </si>
  <si>
    <t>Прочие межбюджетные трансферты, передаваемые бюджетам сельских поселений</t>
  </si>
  <si>
    <t>66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</si>
  <si>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</si>
  <si>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</si>
  <si>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67</t>
  </si>
  <si>
    <t>БЕЗВОЗМЕЗДНЫЕ ПОСТУПЛЕНИЯ ОТ НЕГОСУДАРСТВЕННЫХ ОРГАНИЗАЦИЙ</t>
  </si>
  <si>
    <t>68</t>
  </si>
  <si>
    <t xml:space="preserve">Безвозмездные поступления от негосударственных организаций в бюджеты сельских поселений </t>
  </si>
  <si>
    <t>69</t>
  </si>
  <si>
    <t>099</t>
  </si>
  <si>
    <t xml:space="preserve">Прочие безвозмездные поступления от негосударственных организаций в бюджеты сельских поселений </t>
  </si>
  <si>
    <t>70</t>
  </si>
  <si>
    <t>Прочие безвозмездные поступления от негосударственных организаций в бюджеты сельских поселений (ППМИ)</t>
  </si>
  <si>
    <t>71</t>
  </si>
  <si>
    <t xml:space="preserve">ПРОЧИЕ БЕЗВОЗМЕЗДНЫЕ ПОСТУПЛЕНИЯ </t>
  </si>
  <si>
    <t>72</t>
  </si>
  <si>
    <t xml:space="preserve">Прочие безвозмездные поступления в бюджеты сельских поселений </t>
  </si>
  <si>
    <t>73</t>
  </si>
  <si>
    <t>74</t>
  </si>
  <si>
    <t>Прочие безвозмездные поступления в бюджеты сельских поселений (ППМИ)</t>
  </si>
  <si>
    <t>75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</si>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</sst>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@"/>
    <numFmt numFmtId="167" formatCode="#,##0.0"/>
    <numFmt numFmtId="168" formatCode="_-* #,##0.00_р_._-;\-* #,##0.00_р_._-;_-* \-??_р_._-;_-@_-"/>
    <numFmt numFmtId="169" formatCode="#,##0.00"/>
    <numFmt numFmtId="170" formatCode="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3" fillId="0" borderId="0" xfId="0" applyFont="1" applyFill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4" fontId="3" fillId="0" borderId="1" xfId="0" applyFont="1" applyFill="1" applyBorder="1" applyAlignment="1">
      <alignment horizontal="center"/>
    </xf>
    <xf numFmtId="166" fontId="3" fillId="0" borderId="1" xfId="15" applyNumberFormat="1" applyFont="1" applyFill="1" applyBorder="1" applyAlignment="1" applyProtection="1">
      <alignment horizontal="center" wrapText="1"/>
      <protection/>
    </xf>
    <xf numFmtId="164" fontId="3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vertical="top" wrapText="1"/>
    </xf>
    <xf numFmtId="167" fontId="3" fillId="3" borderId="1" xfId="0" applyNumberFormat="1" applyFont="1" applyFill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justify" vertical="center" wrapText="1"/>
    </xf>
    <xf numFmtId="166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 wrapText="1"/>
    </xf>
    <xf numFmtId="167" fontId="0" fillId="0" borderId="0" xfId="0" applyNumberFormat="1" applyFill="1" applyAlignment="1">
      <alignment/>
    </xf>
    <xf numFmtId="169" fontId="4" fillId="0" borderId="1" xfId="0" applyNumberFormat="1" applyFont="1" applyFill="1" applyBorder="1" applyAlignment="1">
      <alignment horizontal="right" vertical="top"/>
    </xf>
    <xf numFmtId="164" fontId="0" fillId="0" borderId="0" xfId="0" applyFill="1" applyBorder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vertical="top"/>
    </xf>
    <xf numFmtId="167" fontId="0" fillId="0" borderId="1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>
      <alignment horizontal="left" wrapText="1"/>
    </xf>
    <xf numFmtId="166" fontId="3" fillId="0" borderId="1" xfId="20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>
      <alignment horizontal="justify" vertical="top" wrapText="1"/>
    </xf>
    <xf numFmtId="169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164" fontId="3" fillId="0" borderId="1" xfId="0" applyFont="1" applyFill="1" applyBorder="1" applyAlignment="1">
      <alignment horizontal="justify" vertical="top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1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4.25390625" style="2" customWidth="1"/>
    <col min="3" max="3" width="2.50390625" style="2" customWidth="1"/>
    <col min="4" max="4" width="3.5039062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50390625" style="2" customWidth="1"/>
    <col min="10" max="10" width="51.50390625" style="2" customWidth="1"/>
    <col min="11" max="11" width="18.25390625" style="1" customWidth="1"/>
    <col min="12" max="12" width="18.50390625" style="1" customWidth="1"/>
    <col min="13" max="13" width="16.75390625" style="1" customWidth="1"/>
    <col min="14" max="15" width="17.50390625" style="1" customWidth="1"/>
    <col min="16" max="16" width="18.00390625" style="1" customWidth="1"/>
    <col min="17" max="16384" width="9.00390625" style="1" customWidth="1"/>
  </cols>
  <sheetData>
    <row r="1" spans="2:29" s="3" customFormat="1" ht="55.5" customHeight="1">
      <c r="B1" s="4"/>
      <c r="C1" s="4"/>
      <c r="D1" s="4"/>
      <c r="E1" s="4"/>
      <c r="F1" s="4"/>
      <c r="G1" s="4"/>
      <c r="H1" s="4"/>
      <c r="I1" s="4"/>
      <c r="J1" s="4"/>
      <c r="M1" s="5" t="s">
        <v>0</v>
      </c>
      <c r="N1" s="5"/>
      <c r="O1" s="5"/>
      <c r="AC1" s="3" t="s">
        <v>1</v>
      </c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5" s="3" customFormat="1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2" s="3" customFormat="1" ht="14.25" customHeight="1">
      <c r="B4" s="4"/>
      <c r="C4" s="4"/>
      <c r="D4" s="4"/>
      <c r="E4" s="4"/>
      <c r="F4" s="4"/>
      <c r="G4" s="4"/>
      <c r="H4" s="4"/>
      <c r="I4" s="4"/>
      <c r="J4" s="4"/>
      <c r="L4" s="8" t="e">
        <f>L52+L70+L76+L90+L100+L134</f>
        <v>#REF!</v>
      </c>
    </row>
    <row r="5" spans="2:15" s="3" customFormat="1" ht="15.75" customHeight="1">
      <c r="B5" s="4"/>
      <c r="C5" s="4"/>
      <c r="D5" s="4"/>
      <c r="E5" s="4"/>
      <c r="F5" s="4"/>
      <c r="G5" s="4"/>
      <c r="H5" s="4"/>
      <c r="I5" s="4"/>
      <c r="J5" s="4"/>
      <c r="L5" s="8" t="e">
        <f>L11+L14+L19+L25+L34+L42</f>
        <v>#REF!</v>
      </c>
      <c r="N5" s="9" t="s">
        <v>3</v>
      </c>
      <c r="O5" s="9"/>
    </row>
    <row r="6" spans="1:15" s="3" customFormat="1" ht="15" customHeight="1">
      <c r="A6" s="10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3"/>
    </row>
    <row r="7" spans="1:15" s="3" customFormat="1" ht="65.25" customHeight="1">
      <c r="A7" s="10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2"/>
      <c r="K7" s="12"/>
      <c r="L7" s="12"/>
      <c r="M7" s="12"/>
      <c r="N7" s="12"/>
      <c r="O7" s="13" t="s">
        <v>19</v>
      </c>
    </row>
    <row r="8" spans="1:15" s="3" customFormat="1" ht="13.5" customHeight="1">
      <c r="A8" s="14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10</v>
      </c>
      <c r="M8" s="15">
        <v>11</v>
      </c>
      <c r="N8" s="15">
        <v>12</v>
      </c>
      <c r="O8" s="13"/>
    </row>
    <row r="9" spans="1:16" ht="15.75" customHeight="1">
      <c r="A9" s="16" t="s">
        <v>20</v>
      </c>
      <c r="B9" s="17" t="s">
        <v>21</v>
      </c>
      <c r="C9" s="17" t="s">
        <v>20</v>
      </c>
      <c r="D9" s="17" t="s">
        <v>22</v>
      </c>
      <c r="E9" s="17" t="s">
        <v>22</v>
      </c>
      <c r="F9" s="17" t="s">
        <v>21</v>
      </c>
      <c r="G9" s="17" t="s">
        <v>22</v>
      </c>
      <c r="H9" s="17" t="s">
        <v>23</v>
      </c>
      <c r="I9" s="17" t="s">
        <v>21</v>
      </c>
      <c r="J9" s="18" t="s">
        <v>24</v>
      </c>
      <c r="K9" s="19" t="e">
        <f>K10+K19+K25+K34+K42+K52+K70+K76+K90+K100+K134+K49</f>
        <v>#REF!</v>
      </c>
      <c r="L9" s="19" t="e">
        <f>L10+L19+L25+L34+L42+L52+L70+L76+L90+L100+L134+L49</f>
        <v>#REF!</v>
      </c>
      <c r="M9" s="19" t="e">
        <f>M10+M19+M25+M34+M42+M52+M70+M76+M90+M100+M134+M49</f>
        <v>#REF!</v>
      </c>
      <c r="N9" s="19" t="e">
        <f>N10+N19+N25+N34+N42+N52+N70+N76+N90+N100+N134+N49</f>
        <v>#REF!</v>
      </c>
      <c r="O9" s="20"/>
      <c r="P9" s="1">
        <v>131722.6</v>
      </c>
    </row>
    <row r="10" spans="1:15" ht="15.75" customHeight="1">
      <c r="A10" s="16" t="s">
        <v>25</v>
      </c>
      <c r="B10" s="17" t="s">
        <v>26</v>
      </c>
      <c r="C10" s="17" t="s">
        <v>20</v>
      </c>
      <c r="D10" s="17" t="s">
        <v>27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28</v>
      </c>
      <c r="K10" s="19" t="e">
        <f>K11+K14</f>
        <v>#REF!</v>
      </c>
      <c r="L10" s="19" t="e">
        <f>L11+L14</f>
        <v>#REF!</v>
      </c>
      <c r="M10" s="19" t="e">
        <f>M11+M14</f>
        <v>#REF!</v>
      </c>
      <c r="N10" s="19" t="e">
        <f>N11+N14</f>
        <v>#REF!</v>
      </c>
      <c r="O10" s="20"/>
    </row>
    <row r="11" spans="1:15" ht="15.75" customHeight="1">
      <c r="A11" s="16" t="s">
        <v>29</v>
      </c>
      <c r="B11" s="17" t="s">
        <v>26</v>
      </c>
      <c r="C11" s="17" t="s">
        <v>20</v>
      </c>
      <c r="D11" s="17" t="s">
        <v>27</v>
      </c>
      <c r="E11" s="17" t="s">
        <v>27</v>
      </c>
      <c r="F11" s="17" t="s">
        <v>21</v>
      </c>
      <c r="G11" s="17" t="s">
        <v>22</v>
      </c>
      <c r="H11" s="17" t="s">
        <v>23</v>
      </c>
      <c r="I11" s="17" t="s">
        <v>30</v>
      </c>
      <c r="J11" s="18" t="s">
        <v>31</v>
      </c>
      <c r="K11" s="19" t="e">
        <f aca="true" t="shared" si="0" ref="K11:K12">K12</f>
        <v>#REF!</v>
      </c>
      <c r="L11" s="19" t="e">
        <f aca="true" t="shared" si="1" ref="L11:L12">L12</f>
        <v>#REF!</v>
      </c>
      <c r="M11" s="19" t="e">
        <f aca="true" t="shared" si="2" ref="M11:M12">M12</f>
        <v>#REF!</v>
      </c>
      <c r="N11" s="19" t="e">
        <f aca="true" t="shared" si="3" ref="N11:N12">N12</f>
        <v>#REF!</v>
      </c>
      <c r="O11" s="20"/>
    </row>
    <row r="12" spans="1:15" ht="40.5" customHeight="1">
      <c r="A12" s="16" t="s">
        <v>32</v>
      </c>
      <c r="B12" s="17" t="s">
        <v>26</v>
      </c>
      <c r="C12" s="17" t="s">
        <v>20</v>
      </c>
      <c r="D12" s="17" t="s">
        <v>27</v>
      </c>
      <c r="E12" s="17" t="s">
        <v>27</v>
      </c>
      <c r="F12" s="17" t="s">
        <v>33</v>
      </c>
      <c r="G12" s="17" t="s">
        <v>22</v>
      </c>
      <c r="H12" s="17" t="s">
        <v>23</v>
      </c>
      <c r="I12" s="17" t="s">
        <v>30</v>
      </c>
      <c r="J12" s="18" t="s">
        <v>34</v>
      </c>
      <c r="K12" s="19" t="e">
        <f t="shared" si="0"/>
        <v>#REF!</v>
      </c>
      <c r="L12" s="19" t="e">
        <f t="shared" si="1"/>
        <v>#REF!</v>
      </c>
      <c r="M12" s="19" t="e">
        <f t="shared" si="2"/>
        <v>#REF!</v>
      </c>
      <c r="N12" s="19" t="e">
        <f t="shared" si="3"/>
        <v>#REF!</v>
      </c>
      <c r="O12" s="20"/>
    </row>
    <row r="13" spans="1:17" ht="40.5" customHeight="1">
      <c r="A13" s="16" t="s">
        <v>35</v>
      </c>
      <c r="B13" s="17" t="s">
        <v>26</v>
      </c>
      <c r="C13" s="17" t="s">
        <v>20</v>
      </c>
      <c r="D13" s="17" t="s">
        <v>27</v>
      </c>
      <c r="E13" s="17" t="s">
        <v>27</v>
      </c>
      <c r="F13" s="17" t="s">
        <v>36</v>
      </c>
      <c r="G13" s="17" t="s">
        <v>37</v>
      </c>
      <c r="H13" s="17" t="s">
        <v>23</v>
      </c>
      <c r="I13" s="17" t="s">
        <v>30</v>
      </c>
      <c r="J13" s="18" t="s">
        <v>38</v>
      </c>
      <c r="K13" s="19" t="e">
        <f>#REF!+#REF!</f>
        <v>#REF!</v>
      </c>
      <c r="L13" s="19" t="e">
        <f>#REF!+#REF!</f>
        <v>#REF!</v>
      </c>
      <c r="M13" s="19" t="e">
        <f>#REF!+#REF!</f>
        <v>#REF!</v>
      </c>
      <c r="N13" s="19" t="e">
        <f>#REF!+#REF!</f>
        <v>#REF!</v>
      </c>
      <c r="O13" s="20"/>
      <c r="P13" s="1">
        <v>391.4</v>
      </c>
      <c r="Q13" s="1">
        <v>391.4</v>
      </c>
    </row>
    <row r="14" spans="1:22" ht="15" customHeight="1">
      <c r="A14" s="16" t="s">
        <v>39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21</v>
      </c>
      <c r="G14" s="17" t="s">
        <v>27</v>
      </c>
      <c r="H14" s="17" t="s">
        <v>23</v>
      </c>
      <c r="I14" s="17" t="s">
        <v>30</v>
      </c>
      <c r="J14" s="18" t="s">
        <v>40</v>
      </c>
      <c r="K14" s="19" t="e">
        <f>SUM(K15:K18)</f>
        <v>#REF!</v>
      </c>
      <c r="L14" s="19" t="e">
        <f>SUM(L15:L18)</f>
        <v>#REF!</v>
      </c>
      <c r="M14" s="19" t="e">
        <f>SUM(M15:M18)</f>
        <v>#REF!</v>
      </c>
      <c r="N14" s="19" t="e">
        <f>SUM(N15:N18)</f>
        <v>#REF!</v>
      </c>
      <c r="O14" s="20">
        <v>77201</v>
      </c>
      <c r="P14" s="1">
        <v>77164.5</v>
      </c>
      <c r="S14" s="1">
        <v>71438</v>
      </c>
      <c r="T14" s="1">
        <v>2349</v>
      </c>
      <c r="U14" s="1">
        <f>77201</f>
        <v>77201</v>
      </c>
      <c r="V14" s="1">
        <f>U14/S14*100</f>
        <v>108.06713513816175</v>
      </c>
    </row>
    <row r="15" spans="1:15" ht="66.75" customHeight="1">
      <c r="A15" s="16" t="s">
        <v>41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33</v>
      </c>
      <c r="G15" s="17" t="s">
        <v>27</v>
      </c>
      <c r="H15" s="17" t="s">
        <v>23</v>
      </c>
      <c r="I15" s="17" t="s">
        <v>30</v>
      </c>
      <c r="J15" s="18" t="s">
        <v>42</v>
      </c>
      <c r="K15" s="19" t="e">
        <f>#REF!+#REF!</f>
        <v>#REF!</v>
      </c>
      <c r="L15" s="19" t="e">
        <f>#REF!+#REF!</f>
        <v>#REF!</v>
      </c>
      <c r="M15" s="19" t="e">
        <f>#REF!+#REF!</f>
        <v>#REF!</v>
      </c>
      <c r="N15" s="19" t="e">
        <f>#REF!+#REF!</f>
        <v>#REF!</v>
      </c>
      <c r="O15" s="20"/>
    </row>
    <row r="16" spans="1:15" ht="90.75" customHeight="1">
      <c r="A16" s="16" t="s">
        <v>43</v>
      </c>
      <c r="B16" s="17" t="s">
        <v>26</v>
      </c>
      <c r="C16" s="17" t="s">
        <v>20</v>
      </c>
      <c r="D16" s="17" t="s">
        <v>27</v>
      </c>
      <c r="E16" s="17" t="s">
        <v>37</v>
      </c>
      <c r="F16" s="17" t="s">
        <v>44</v>
      </c>
      <c r="G16" s="17" t="s">
        <v>27</v>
      </c>
      <c r="H16" s="17" t="s">
        <v>23</v>
      </c>
      <c r="I16" s="17" t="s">
        <v>30</v>
      </c>
      <c r="J16" s="18" t="s">
        <v>45</v>
      </c>
      <c r="K16" s="19" t="e">
        <f>#REF!+#REF!</f>
        <v>#REF!</v>
      </c>
      <c r="L16" s="19" t="e">
        <f>#REF!+#REF!</f>
        <v>#REF!</v>
      </c>
      <c r="M16" s="19" t="e">
        <f>#REF!+#REF!</f>
        <v>#REF!</v>
      </c>
      <c r="N16" s="19" t="e">
        <f>#REF!+#REF!</f>
        <v>#REF!</v>
      </c>
      <c r="O16" s="20"/>
    </row>
    <row r="17" spans="1:15" ht="40.5" customHeight="1">
      <c r="A17" s="16" t="s">
        <v>46</v>
      </c>
      <c r="B17" s="17" t="s">
        <v>26</v>
      </c>
      <c r="C17" s="17" t="s">
        <v>20</v>
      </c>
      <c r="D17" s="17" t="s">
        <v>27</v>
      </c>
      <c r="E17" s="17" t="s">
        <v>37</v>
      </c>
      <c r="F17" s="17" t="s">
        <v>47</v>
      </c>
      <c r="G17" s="17" t="s">
        <v>27</v>
      </c>
      <c r="H17" s="17" t="s">
        <v>23</v>
      </c>
      <c r="I17" s="17" t="s">
        <v>30</v>
      </c>
      <c r="J17" s="18" t="s">
        <v>48</v>
      </c>
      <c r="K17" s="19" t="e">
        <f>#REF!+#REF!</f>
        <v>#REF!</v>
      </c>
      <c r="L17" s="19" t="e">
        <f>#REF!+#REF!</f>
        <v>#REF!</v>
      </c>
      <c r="M17" s="19" t="e">
        <f>#REF!+#REF!</f>
        <v>#REF!</v>
      </c>
      <c r="N17" s="19" t="e">
        <f>#REF!+#REF!</f>
        <v>#REF!</v>
      </c>
      <c r="O17" s="20"/>
    </row>
    <row r="18" spans="1:15" ht="79.5" customHeight="1">
      <c r="A18" s="16" t="s">
        <v>49</v>
      </c>
      <c r="B18" s="17" t="s">
        <v>26</v>
      </c>
      <c r="C18" s="17" t="s">
        <v>20</v>
      </c>
      <c r="D18" s="17" t="s">
        <v>27</v>
      </c>
      <c r="E18" s="17" t="s">
        <v>37</v>
      </c>
      <c r="F18" s="17" t="s">
        <v>50</v>
      </c>
      <c r="G18" s="17" t="s">
        <v>27</v>
      </c>
      <c r="H18" s="17" t="s">
        <v>23</v>
      </c>
      <c r="I18" s="17" t="s">
        <v>30</v>
      </c>
      <c r="J18" s="18" t="s">
        <v>51</v>
      </c>
      <c r="K18" s="19" t="e">
        <f>#REF!+#REF!</f>
        <v>#REF!</v>
      </c>
      <c r="L18" s="19" t="e">
        <f>#REF!+#REF!</f>
        <v>#REF!</v>
      </c>
      <c r="M18" s="19" t="e">
        <f>#REF!+#REF!</f>
        <v>#REF!</v>
      </c>
      <c r="N18" s="19" t="e">
        <f>#REF!+#REF!</f>
        <v>#REF!</v>
      </c>
      <c r="O18" s="20"/>
    </row>
    <row r="19" spans="1:15" ht="29.25" customHeight="1">
      <c r="A19" s="16" t="s">
        <v>52</v>
      </c>
      <c r="B19" s="17" t="s">
        <v>53</v>
      </c>
      <c r="C19" s="17" t="s">
        <v>20</v>
      </c>
      <c r="D19" s="17" t="s">
        <v>54</v>
      </c>
      <c r="E19" s="17" t="s">
        <v>22</v>
      </c>
      <c r="F19" s="17" t="s">
        <v>21</v>
      </c>
      <c r="G19" s="17" t="s">
        <v>22</v>
      </c>
      <c r="H19" s="17" t="s">
        <v>23</v>
      </c>
      <c r="I19" s="17" t="s">
        <v>21</v>
      </c>
      <c r="J19" s="18" t="s">
        <v>55</v>
      </c>
      <c r="K19" s="19" t="e">
        <f>K20</f>
        <v>#REF!</v>
      </c>
      <c r="L19" s="19" t="e">
        <f>L20</f>
        <v>#REF!</v>
      </c>
      <c r="M19" s="19" t="e">
        <f>M20</f>
        <v>#REF!</v>
      </c>
      <c r="N19" s="19" t="e">
        <f>N20</f>
        <v>#REF!</v>
      </c>
      <c r="O19" s="20"/>
    </row>
    <row r="20" spans="1:15" ht="27.75" customHeight="1">
      <c r="A20" s="16" t="s">
        <v>56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21</v>
      </c>
      <c r="G20" s="17" t="s">
        <v>27</v>
      </c>
      <c r="H20" s="17" t="s">
        <v>23</v>
      </c>
      <c r="I20" s="17" t="s">
        <v>30</v>
      </c>
      <c r="J20" s="18" t="s">
        <v>57</v>
      </c>
      <c r="K20" s="19" t="e">
        <f>SUM(K21:K24)</f>
        <v>#REF!</v>
      </c>
      <c r="L20" s="19" t="e">
        <f>SUM(L21:L24)</f>
        <v>#REF!</v>
      </c>
      <c r="M20" s="19" t="e">
        <f>SUM(M21:M24)</f>
        <v>#REF!</v>
      </c>
      <c r="N20" s="19" t="e">
        <f>SUM(N21:N24)</f>
        <v>#REF!</v>
      </c>
      <c r="O20" s="20"/>
    </row>
    <row r="21" spans="1:15" ht="65.25" customHeight="1">
      <c r="A21" s="16" t="s">
        <v>58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59</v>
      </c>
      <c r="G21" s="17" t="s">
        <v>27</v>
      </c>
      <c r="H21" s="17" t="s">
        <v>23</v>
      </c>
      <c r="I21" s="17" t="s">
        <v>30</v>
      </c>
      <c r="J21" s="18" t="s">
        <v>60</v>
      </c>
      <c r="K21" s="19" t="e">
        <f>#REF!+#REF!</f>
        <v>#REF!</v>
      </c>
      <c r="L21" s="19" t="e">
        <f>#REF!+#REF!</f>
        <v>#REF!</v>
      </c>
      <c r="M21" s="19" t="e">
        <f>#REF!+#REF!</f>
        <v>#REF!</v>
      </c>
      <c r="N21" s="19" t="e">
        <f>#REF!+#REF!</f>
        <v>#REF!</v>
      </c>
      <c r="O21" s="20"/>
    </row>
    <row r="22" spans="1:15" ht="78" customHeight="1">
      <c r="A22" s="16" t="s">
        <v>61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62</v>
      </c>
      <c r="G22" s="17" t="s">
        <v>27</v>
      </c>
      <c r="H22" s="17" t="s">
        <v>23</v>
      </c>
      <c r="I22" s="17" t="s">
        <v>30</v>
      </c>
      <c r="J22" s="18" t="s">
        <v>63</v>
      </c>
      <c r="K22" s="19" t="e">
        <f>#REF!+#REF!</f>
        <v>#REF!</v>
      </c>
      <c r="L22" s="19" t="e">
        <f>#REF!+#REF!</f>
        <v>#REF!</v>
      </c>
      <c r="M22" s="19" t="e">
        <f>#REF!+#REF!</f>
        <v>#REF!</v>
      </c>
      <c r="N22" s="19" t="e">
        <f>#REF!+#REF!</f>
        <v>#REF!</v>
      </c>
      <c r="O22" s="20"/>
    </row>
    <row r="23" spans="1:15" ht="65.25" customHeight="1">
      <c r="A23" s="16" t="s">
        <v>64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65</v>
      </c>
      <c r="G23" s="17" t="s">
        <v>27</v>
      </c>
      <c r="H23" s="17" t="s">
        <v>23</v>
      </c>
      <c r="I23" s="17" t="s">
        <v>30</v>
      </c>
      <c r="J23" s="18" t="s">
        <v>66</v>
      </c>
      <c r="K23" s="19" t="e">
        <f>#REF!+#REF!</f>
        <v>#REF!</v>
      </c>
      <c r="L23" s="19" t="e">
        <f>#REF!+#REF!</f>
        <v>#REF!</v>
      </c>
      <c r="M23" s="19" t="e">
        <f>#REF!+#REF!</f>
        <v>#REF!</v>
      </c>
      <c r="N23" s="19" t="e">
        <f>#REF!+#REF!</f>
        <v>#REF!</v>
      </c>
      <c r="O23" s="20"/>
    </row>
    <row r="24" spans="1:15" ht="66" customHeight="1">
      <c r="A24" s="16" t="s">
        <v>67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19" t="e">
        <f>#REF!+#REF!</f>
        <v>#REF!</v>
      </c>
      <c r="L24" s="19" t="e">
        <f>#REF!+#REF!</f>
        <v>#REF!</v>
      </c>
      <c r="M24" s="19" t="e">
        <f>#REF!+#REF!</f>
        <v>#REF!</v>
      </c>
      <c r="N24" s="19" t="e">
        <f>#REF!+#REF!</f>
        <v>#REF!</v>
      </c>
      <c r="O24" s="20"/>
    </row>
    <row r="25" spans="1:15" ht="15" customHeight="1">
      <c r="A25" s="16" t="s">
        <v>70</v>
      </c>
      <c r="B25" s="17" t="s">
        <v>26</v>
      </c>
      <c r="C25" s="17" t="s">
        <v>20</v>
      </c>
      <c r="D25" s="17" t="s">
        <v>71</v>
      </c>
      <c r="E25" s="17" t="s">
        <v>22</v>
      </c>
      <c r="F25" s="17" t="s">
        <v>21</v>
      </c>
      <c r="G25" s="17" t="s">
        <v>22</v>
      </c>
      <c r="H25" s="17" t="s">
        <v>23</v>
      </c>
      <c r="I25" s="17" t="s">
        <v>21</v>
      </c>
      <c r="J25" s="18" t="s">
        <v>72</v>
      </c>
      <c r="K25" s="19" t="e">
        <f>K26+K29+K32</f>
        <v>#REF!</v>
      </c>
      <c r="L25" s="19" t="e">
        <f>L26+L29+L32</f>
        <v>#REF!</v>
      </c>
      <c r="M25" s="19" t="e">
        <f>M26+M29+M32</f>
        <v>#REF!</v>
      </c>
      <c r="N25" s="19" t="e">
        <f>N26+N29+N32</f>
        <v>#REF!</v>
      </c>
      <c r="O25" s="20"/>
    </row>
    <row r="26" spans="1:15" ht="27.75" customHeight="1">
      <c r="A26" s="21">
        <v>18</v>
      </c>
      <c r="B26" s="22" t="s">
        <v>26</v>
      </c>
      <c r="C26" s="22" t="s">
        <v>20</v>
      </c>
      <c r="D26" s="22" t="s">
        <v>71</v>
      </c>
      <c r="E26" s="22" t="s">
        <v>37</v>
      </c>
      <c r="F26" s="22" t="s">
        <v>21</v>
      </c>
      <c r="G26" s="22" t="s">
        <v>37</v>
      </c>
      <c r="H26" s="22" t="s">
        <v>23</v>
      </c>
      <c r="I26" s="22" t="s">
        <v>30</v>
      </c>
      <c r="J26" s="23" t="s">
        <v>73</v>
      </c>
      <c r="K26" s="19" t="e">
        <f>SUM(K27:K28)</f>
        <v>#REF!</v>
      </c>
      <c r="L26" s="19" t="e">
        <f>SUM(L27:L28)</f>
        <v>#REF!</v>
      </c>
      <c r="M26" s="19" t="e">
        <f>SUM(M27:M28)</f>
        <v>#REF!</v>
      </c>
      <c r="N26" s="19" t="e">
        <f>SUM(N27:N28)</f>
        <v>#REF!</v>
      </c>
      <c r="O26" s="20"/>
    </row>
    <row r="27" spans="1:15" ht="27.75" customHeight="1">
      <c r="A27" s="21">
        <v>19</v>
      </c>
      <c r="B27" s="22" t="s">
        <v>26</v>
      </c>
      <c r="C27" s="22" t="s">
        <v>20</v>
      </c>
      <c r="D27" s="22" t="s">
        <v>71</v>
      </c>
      <c r="E27" s="22" t="s">
        <v>37</v>
      </c>
      <c r="F27" s="22" t="s">
        <v>33</v>
      </c>
      <c r="G27" s="22" t="s">
        <v>37</v>
      </c>
      <c r="H27" s="22" t="s">
        <v>23</v>
      </c>
      <c r="I27" s="22" t="s">
        <v>30</v>
      </c>
      <c r="J27" s="23" t="s">
        <v>73</v>
      </c>
      <c r="K27" s="19" t="e">
        <f>#REF!+#REF!</f>
        <v>#REF!</v>
      </c>
      <c r="L27" s="19" t="e">
        <f>#REF!+#REF!</f>
        <v>#REF!</v>
      </c>
      <c r="M27" s="19" t="e">
        <f>#REF!+#REF!</f>
        <v>#REF!</v>
      </c>
      <c r="N27" s="19" t="e">
        <f>#REF!+#REF!</f>
        <v>#REF!</v>
      </c>
      <c r="O27" s="20">
        <v>3525</v>
      </c>
    </row>
    <row r="28" spans="1:15" ht="27.75" customHeight="1">
      <c r="A28" s="21">
        <v>20</v>
      </c>
      <c r="B28" s="22" t="s">
        <v>26</v>
      </c>
      <c r="C28" s="22" t="s">
        <v>20</v>
      </c>
      <c r="D28" s="22" t="s">
        <v>71</v>
      </c>
      <c r="E28" s="22" t="s">
        <v>37</v>
      </c>
      <c r="F28" s="22" t="s">
        <v>44</v>
      </c>
      <c r="G28" s="22" t="s">
        <v>37</v>
      </c>
      <c r="H28" s="22" t="s">
        <v>23</v>
      </c>
      <c r="I28" s="22" t="s">
        <v>30</v>
      </c>
      <c r="J28" s="23" t="s">
        <v>74</v>
      </c>
      <c r="K28" s="19" t="e">
        <f>#REF!+#REF!</f>
        <v>#REF!</v>
      </c>
      <c r="L28" s="19" t="e">
        <f>#REF!+#REF!</f>
        <v>#REF!</v>
      </c>
      <c r="M28" s="19" t="e">
        <f>#REF!+#REF!</f>
        <v>#REF!</v>
      </c>
      <c r="N28" s="19" t="e">
        <f>#REF!+#REF!</f>
        <v>#REF!</v>
      </c>
      <c r="O28" s="20"/>
    </row>
    <row r="29" spans="1:15" ht="15" customHeight="1">
      <c r="A29" s="16" t="s">
        <v>75</v>
      </c>
      <c r="B29" s="17" t="s">
        <v>26</v>
      </c>
      <c r="C29" s="17" t="s">
        <v>20</v>
      </c>
      <c r="D29" s="17" t="s">
        <v>71</v>
      </c>
      <c r="E29" s="17" t="s">
        <v>54</v>
      </c>
      <c r="F29" s="17" t="s">
        <v>21</v>
      </c>
      <c r="G29" s="17" t="s">
        <v>27</v>
      </c>
      <c r="H29" s="17" t="s">
        <v>23</v>
      </c>
      <c r="I29" s="17" t="s">
        <v>30</v>
      </c>
      <c r="J29" s="18" t="s">
        <v>76</v>
      </c>
      <c r="K29" s="19" t="e">
        <f>SUM(K30:K31)</f>
        <v>#REF!</v>
      </c>
      <c r="L29" s="19" t="e">
        <f>SUM(L30:L31)</f>
        <v>#REF!</v>
      </c>
      <c r="M29" s="19" t="e">
        <f>SUM(M30:M31)</f>
        <v>#REF!</v>
      </c>
      <c r="N29" s="19" t="e">
        <f>SUM(N30:N31)</f>
        <v>#REF!</v>
      </c>
      <c r="O29" s="20">
        <v>2483</v>
      </c>
    </row>
    <row r="30" spans="1:15" ht="27" customHeight="1">
      <c r="A30" s="16" t="s">
        <v>77</v>
      </c>
      <c r="B30" s="24" t="s">
        <v>26</v>
      </c>
      <c r="C30" s="24" t="s">
        <v>20</v>
      </c>
      <c r="D30" s="24" t="s">
        <v>71</v>
      </c>
      <c r="E30" s="24" t="s">
        <v>54</v>
      </c>
      <c r="F30" s="24" t="s">
        <v>33</v>
      </c>
      <c r="G30" s="24" t="s">
        <v>27</v>
      </c>
      <c r="H30" s="24" t="s">
        <v>23</v>
      </c>
      <c r="I30" s="24" t="s">
        <v>30</v>
      </c>
      <c r="J30" s="25" t="s">
        <v>76</v>
      </c>
      <c r="K30" s="19" t="e">
        <f>#REF!+#REF!</f>
        <v>#REF!</v>
      </c>
      <c r="L30" s="19" t="e">
        <f>#REF!+#REF!</f>
        <v>#REF!</v>
      </c>
      <c r="M30" s="19" t="e">
        <f>#REF!+#REF!</f>
        <v>#REF!</v>
      </c>
      <c r="N30" s="19" t="e">
        <f>#REF!+#REF!</f>
        <v>#REF!</v>
      </c>
      <c r="O30" s="20"/>
    </row>
    <row r="31" spans="1:15" ht="27" customHeight="1">
      <c r="A31" s="16" t="s">
        <v>77</v>
      </c>
      <c r="B31" s="24" t="s">
        <v>26</v>
      </c>
      <c r="C31" s="24" t="s">
        <v>20</v>
      </c>
      <c r="D31" s="24" t="s">
        <v>71</v>
      </c>
      <c r="E31" s="24" t="s">
        <v>54</v>
      </c>
      <c r="F31" s="24" t="s">
        <v>44</v>
      </c>
      <c r="G31" s="24" t="s">
        <v>27</v>
      </c>
      <c r="H31" s="24" t="s">
        <v>23</v>
      </c>
      <c r="I31" s="24" t="s">
        <v>30</v>
      </c>
      <c r="J31" s="25" t="s">
        <v>78</v>
      </c>
      <c r="K31" s="19" t="e">
        <f>#REF!+#REF!</f>
        <v>#REF!</v>
      </c>
      <c r="L31" s="19" t="e">
        <f>#REF!+#REF!</f>
        <v>#REF!</v>
      </c>
      <c r="M31" s="19" t="e">
        <f>#REF!+#REF!</f>
        <v>#REF!</v>
      </c>
      <c r="N31" s="19" t="e">
        <f>#REF!+#REF!</f>
        <v>#REF!</v>
      </c>
      <c r="O31" s="20"/>
    </row>
    <row r="32" spans="1:15" ht="25.5">
      <c r="A32" s="16" t="s">
        <v>75</v>
      </c>
      <c r="B32" s="24" t="s">
        <v>26</v>
      </c>
      <c r="C32" s="22" t="s">
        <v>20</v>
      </c>
      <c r="D32" s="22" t="s">
        <v>71</v>
      </c>
      <c r="E32" s="22" t="s">
        <v>79</v>
      </c>
      <c r="F32" s="22" t="s">
        <v>21</v>
      </c>
      <c r="G32" s="22" t="s">
        <v>37</v>
      </c>
      <c r="H32" s="22" t="s">
        <v>23</v>
      </c>
      <c r="I32" s="22" t="s">
        <v>30</v>
      </c>
      <c r="J32" s="23" t="s">
        <v>80</v>
      </c>
      <c r="K32" s="19" t="e">
        <f>K33</f>
        <v>#REF!</v>
      </c>
      <c r="L32" s="19" t="e">
        <f>L33</f>
        <v>#REF!</v>
      </c>
      <c r="M32" s="19" t="e">
        <f>M33</f>
        <v>#REF!</v>
      </c>
      <c r="N32" s="19" t="e">
        <f>N33</f>
        <v>#REF!</v>
      </c>
      <c r="O32" s="20"/>
    </row>
    <row r="33" spans="1:15" ht="38.25">
      <c r="A33" s="16" t="s">
        <v>77</v>
      </c>
      <c r="B33" s="24" t="s">
        <v>26</v>
      </c>
      <c r="C33" s="22" t="s">
        <v>20</v>
      </c>
      <c r="D33" s="22" t="s">
        <v>71</v>
      </c>
      <c r="E33" s="22" t="s">
        <v>79</v>
      </c>
      <c r="F33" s="22" t="s">
        <v>44</v>
      </c>
      <c r="G33" s="22" t="s">
        <v>37</v>
      </c>
      <c r="H33" s="22" t="s">
        <v>23</v>
      </c>
      <c r="I33" s="22" t="s">
        <v>30</v>
      </c>
      <c r="J33" s="23" t="s">
        <v>81</v>
      </c>
      <c r="K33" s="19" t="e">
        <f>#REF!+#REF!</f>
        <v>#REF!</v>
      </c>
      <c r="L33" s="19" t="e">
        <f>#REF!+#REF!</f>
        <v>#REF!</v>
      </c>
      <c r="M33" s="19" t="e">
        <f>#REF!+#REF!</f>
        <v>#REF!</v>
      </c>
      <c r="N33" s="19" t="e">
        <f>#REF!+#REF!</f>
        <v>#REF!</v>
      </c>
      <c r="O33" s="20"/>
    </row>
    <row r="34" spans="1:15" ht="12.75">
      <c r="A34" s="16" t="s">
        <v>82</v>
      </c>
      <c r="B34" s="17" t="s">
        <v>26</v>
      </c>
      <c r="C34" s="17" t="s">
        <v>20</v>
      </c>
      <c r="D34" s="17" t="s">
        <v>83</v>
      </c>
      <c r="E34" s="17" t="s">
        <v>22</v>
      </c>
      <c r="F34" s="17" t="s">
        <v>21</v>
      </c>
      <c r="G34" s="17" t="s">
        <v>22</v>
      </c>
      <c r="H34" s="17" t="s">
        <v>23</v>
      </c>
      <c r="I34" s="17" t="s">
        <v>21</v>
      </c>
      <c r="J34" s="18" t="s">
        <v>84</v>
      </c>
      <c r="K34" s="19" t="e">
        <f>K35+K37</f>
        <v>#REF!</v>
      </c>
      <c r="L34" s="19" t="e">
        <f>L35+L37</f>
        <v>#REF!</v>
      </c>
      <c r="M34" s="19" t="e">
        <f>M35+M37</f>
        <v>#REF!</v>
      </c>
      <c r="N34" s="19" t="e">
        <f>N35+N37</f>
        <v>#REF!</v>
      </c>
      <c r="O34" s="20"/>
    </row>
    <row r="35" spans="1:15" ht="12.75">
      <c r="A35" s="16" t="s">
        <v>85</v>
      </c>
      <c r="B35" s="22" t="s">
        <v>26</v>
      </c>
      <c r="C35" s="22" t="s">
        <v>20</v>
      </c>
      <c r="D35" s="22" t="s">
        <v>83</v>
      </c>
      <c r="E35" s="22" t="s">
        <v>27</v>
      </c>
      <c r="F35" s="22" t="s">
        <v>21</v>
      </c>
      <c r="G35" s="22" t="s">
        <v>22</v>
      </c>
      <c r="H35" s="22" t="s">
        <v>23</v>
      </c>
      <c r="I35" s="22" t="s">
        <v>30</v>
      </c>
      <c r="J35" s="23" t="s">
        <v>86</v>
      </c>
      <c r="K35" s="19" t="e">
        <f>K36</f>
        <v>#REF!</v>
      </c>
      <c r="L35" s="19" t="e">
        <f>L36</f>
        <v>#REF!</v>
      </c>
      <c r="M35" s="19" t="e">
        <f>M36</f>
        <v>#REF!</v>
      </c>
      <c r="N35" s="19" t="e">
        <f>N36</f>
        <v>#REF!</v>
      </c>
      <c r="O35" s="20">
        <v>2953</v>
      </c>
    </row>
    <row r="36" spans="1:16" ht="38.25">
      <c r="A36" s="16" t="s">
        <v>87</v>
      </c>
      <c r="B36" s="22" t="s">
        <v>26</v>
      </c>
      <c r="C36" s="22" t="s">
        <v>20</v>
      </c>
      <c r="D36" s="22" t="s">
        <v>83</v>
      </c>
      <c r="E36" s="22" t="s">
        <v>27</v>
      </c>
      <c r="F36" s="22" t="s">
        <v>47</v>
      </c>
      <c r="G36" s="22" t="s">
        <v>46</v>
      </c>
      <c r="H36" s="22" t="s">
        <v>23</v>
      </c>
      <c r="I36" s="22" t="s">
        <v>30</v>
      </c>
      <c r="J36" s="23" t="s">
        <v>88</v>
      </c>
      <c r="K36" s="19" t="e">
        <f>#REF!+#REF!</f>
        <v>#REF!</v>
      </c>
      <c r="L36" s="19" t="e">
        <f>#REF!+#REF!</f>
        <v>#REF!</v>
      </c>
      <c r="M36" s="19" t="e">
        <f>#REF!+#REF!</f>
        <v>#REF!</v>
      </c>
      <c r="N36" s="19" t="e">
        <f>#REF!+#REF!</f>
        <v>#REF!</v>
      </c>
      <c r="O36" s="20"/>
      <c r="P36" s="1">
        <v>2952.5</v>
      </c>
    </row>
    <row r="37" spans="1:16" ht="12.75">
      <c r="A37" s="16" t="s">
        <v>89</v>
      </c>
      <c r="B37" s="22" t="s">
        <v>26</v>
      </c>
      <c r="C37" s="22" t="s">
        <v>20</v>
      </c>
      <c r="D37" s="22" t="s">
        <v>83</v>
      </c>
      <c r="E37" s="22" t="s">
        <v>83</v>
      </c>
      <c r="F37" s="22" t="s">
        <v>21</v>
      </c>
      <c r="G37" s="22" t="s">
        <v>22</v>
      </c>
      <c r="H37" s="22" t="s">
        <v>23</v>
      </c>
      <c r="I37" s="22" t="s">
        <v>21</v>
      </c>
      <c r="J37" s="23" t="s">
        <v>90</v>
      </c>
      <c r="K37" s="19" t="e">
        <f>K38+K40</f>
        <v>#REF!</v>
      </c>
      <c r="L37" s="19" t="e">
        <f>L38+L40</f>
        <v>#REF!</v>
      </c>
      <c r="M37" s="19" t="e">
        <f>M38+M40</f>
        <v>#REF!</v>
      </c>
      <c r="N37" s="19" t="e">
        <f>N38+N40</f>
        <v>#REF!</v>
      </c>
      <c r="O37" s="20"/>
      <c r="P37" s="1">
        <v>15290.2</v>
      </c>
    </row>
    <row r="38" spans="1:15" ht="12.75">
      <c r="A38" s="16" t="s">
        <v>91</v>
      </c>
      <c r="B38" s="22" t="s">
        <v>26</v>
      </c>
      <c r="C38" s="22" t="s">
        <v>20</v>
      </c>
      <c r="D38" s="22" t="s">
        <v>83</v>
      </c>
      <c r="E38" s="22" t="s">
        <v>83</v>
      </c>
      <c r="F38" s="22" t="s">
        <v>47</v>
      </c>
      <c r="G38" s="22" t="s">
        <v>22</v>
      </c>
      <c r="H38" s="22" t="s">
        <v>23</v>
      </c>
      <c r="I38" s="22" t="s">
        <v>30</v>
      </c>
      <c r="J38" s="23" t="s">
        <v>92</v>
      </c>
      <c r="K38" s="19" t="e">
        <f>K39</f>
        <v>#REF!</v>
      </c>
      <c r="L38" s="19" t="e">
        <f>L39</f>
        <v>#REF!</v>
      </c>
      <c r="M38" s="19" t="e">
        <f>M39</f>
        <v>#REF!</v>
      </c>
      <c r="N38" s="19" t="e">
        <f>N39</f>
        <v>#REF!</v>
      </c>
      <c r="O38" s="20"/>
    </row>
    <row r="39" spans="1:15" ht="25.5">
      <c r="A39" s="16" t="s">
        <v>93</v>
      </c>
      <c r="B39" s="22" t="s">
        <v>26</v>
      </c>
      <c r="C39" s="22" t="s">
        <v>20</v>
      </c>
      <c r="D39" s="22" t="s">
        <v>83</v>
      </c>
      <c r="E39" s="22" t="s">
        <v>83</v>
      </c>
      <c r="F39" s="22" t="s">
        <v>94</v>
      </c>
      <c r="G39" s="22" t="s">
        <v>46</v>
      </c>
      <c r="H39" s="22" t="s">
        <v>23</v>
      </c>
      <c r="I39" s="22" t="s">
        <v>30</v>
      </c>
      <c r="J39" s="23" t="s">
        <v>95</v>
      </c>
      <c r="K39" s="19" t="e">
        <f>#REF!+#REF!</f>
        <v>#REF!</v>
      </c>
      <c r="L39" s="19" t="e">
        <f>#REF!+#REF!</f>
        <v>#REF!</v>
      </c>
      <c r="M39" s="19" t="e">
        <f>#REF!+#REF!</f>
        <v>#REF!</v>
      </c>
      <c r="N39" s="19" t="e">
        <f>#REF!+#REF!</f>
        <v>#REF!</v>
      </c>
      <c r="O39" s="20"/>
    </row>
    <row r="40" spans="1:15" ht="12.75">
      <c r="A40" s="16" t="s">
        <v>96</v>
      </c>
      <c r="B40" s="22" t="s">
        <v>26</v>
      </c>
      <c r="C40" s="22" t="s">
        <v>20</v>
      </c>
      <c r="D40" s="22" t="s">
        <v>83</v>
      </c>
      <c r="E40" s="22" t="s">
        <v>83</v>
      </c>
      <c r="F40" s="22" t="s">
        <v>50</v>
      </c>
      <c r="G40" s="22" t="s">
        <v>22</v>
      </c>
      <c r="H40" s="22" t="s">
        <v>23</v>
      </c>
      <c r="I40" s="22" t="s">
        <v>30</v>
      </c>
      <c r="J40" s="23" t="s">
        <v>97</v>
      </c>
      <c r="K40" s="19" t="e">
        <f>K41</f>
        <v>#REF!</v>
      </c>
      <c r="L40" s="19" t="e">
        <f>L41</f>
        <v>#REF!</v>
      </c>
      <c r="M40" s="19" t="e">
        <f>M41</f>
        <v>#REF!</v>
      </c>
      <c r="N40" s="19" t="e">
        <f>N41</f>
        <v>#REF!</v>
      </c>
      <c r="O40" s="20"/>
    </row>
    <row r="41" spans="1:15" ht="25.5">
      <c r="A41" s="16"/>
      <c r="B41" s="22" t="s">
        <v>26</v>
      </c>
      <c r="C41" s="22" t="s">
        <v>20</v>
      </c>
      <c r="D41" s="22" t="s">
        <v>83</v>
      </c>
      <c r="E41" s="22" t="s">
        <v>83</v>
      </c>
      <c r="F41" s="22" t="s">
        <v>98</v>
      </c>
      <c r="G41" s="22" t="s">
        <v>46</v>
      </c>
      <c r="H41" s="22" t="s">
        <v>23</v>
      </c>
      <c r="I41" s="22" t="s">
        <v>30</v>
      </c>
      <c r="J41" s="23" t="s">
        <v>99</v>
      </c>
      <c r="K41" s="19" t="e">
        <f>#REF!+#REF!</f>
        <v>#REF!</v>
      </c>
      <c r="L41" s="19" t="e">
        <f>#REF!+#REF!</f>
        <v>#REF!</v>
      </c>
      <c r="M41" s="19" t="e">
        <f>#REF!+#REF!</f>
        <v>#REF!</v>
      </c>
      <c r="N41" s="19" t="e">
        <f>#REF!+#REF!</f>
        <v>#REF!</v>
      </c>
      <c r="O41" s="20"/>
    </row>
    <row r="42" spans="1:15" ht="15.75" customHeight="1">
      <c r="A42" s="16" t="s">
        <v>100</v>
      </c>
      <c r="B42" s="17" t="s">
        <v>21</v>
      </c>
      <c r="C42" s="17" t="s">
        <v>20</v>
      </c>
      <c r="D42" s="17" t="s">
        <v>101</v>
      </c>
      <c r="E42" s="17" t="s">
        <v>22</v>
      </c>
      <c r="F42" s="17" t="s">
        <v>21</v>
      </c>
      <c r="G42" s="17" t="s">
        <v>22</v>
      </c>
      <c r="H42" s="17" t="s">
        <v>23</v>
      </c>
      <c r="I42" s="17" t="s">
        <v>21</v>
      </c>
      <c r="J42" s="18" t="s">
        <v>102</v>
      </c>
      <c r="K42" s="19" t="e">
        <f>K45+K43</f>
        <v>#REF!</v>
      </c>
      <c r="L42" s="19" t="e">
        <f>L45+L43</f>
        <v>#REF!</v>
      </c>
      <c r="M42" s="19" t="e">
        <f>M45+M43</f>
        <v>#REF!</v>
      </c>
      <c r="N42" s="19" t="e">
        <f>N45+N43</f>
        <v>#REF!</v>
      </c>
      <c r="O42" s="20"/>
    </row>
    <row r="43" spans="1:15" ht="15.75" customHeight="1">
      <c r="A43" s="16"/>
      <c r="B43" s="17" t="s">
        <v>26</v>
      </c>
      <c r="C43" s="26" t="s">
        <v>20</v>
      </c>
      <c r="D43" s="26" t="s">
        <v>101</v>
      </c>
      <c r="E43" s="26" t="s">
        <v>54</v>
      </c>
      <c r="F43" s="26" t="s">
        <v>21</v>
      </c>
      <c r="G43" s="26" t="s">
        <v>27</v>
      </c>
      <c r="H43" s="26" t="s">
        <v>23</v>
      </c>
      <c r="I43" s="26" t="s">
        <v>30</v>
      </c>
      <c r="J43" s="27" t="s">
        <v>103</v>
      </c>
      <c r="K43" s="28" t="e">
        <f>K44</f>
        <v>#REF!</v>
      </c>
      <c r="L43" s="19" t="e">
        <f>L44</f>
        <v>#REF!</v>
      </c>
      <c r="M43" s="19" t="e">
        <f>M44</f>
        <v>#REF!</v>
      </c>
      <c r="N43" s="19" t="e">
        <f>N44</f>
        <v>#REF!</v>
      </c>
      <c r="O43" s="20"/>
    </row>
    <row r="44" spans="1:15" ht="15.75" customHeight="1">
      <c r="A44" s="16"/>
      <c r="B44" s="17" t="s">
        <v>26</v>
      </c>
      <c r="C44" s="26" t="s">
        <v>20</v>
      </c>
      <c r="D44" s="26" t="s">
        <v>101</v>
      </c>
      <c r="E44" s="26" t="s">
        <v>54</v>
      </c>
      <c r="F44" s="26" t="s">
        <v>33</v>
      </c>
      <c r="G44" s="26" t="s">
        <v>27</v>
      </c>
      <c r="H44" s="26" t="s">
        <v>23</v>
      </c>
      <c r="I44" s="26" t="s">
        <v>30</v>
      </c>
      <c r="J44" s="27" t="s">
        <v>104</v>
      </c>
      <c r="K44" s="28" t="e">
        <f>#REF!</f>
        <v>#REF!</v>
      </c>
      <c r="L44" s="19" t="e">
        <f>#REF!</f>
        <v>#REF!</v>
      </c>
      <c r="M44" s="19" t="e">
        <f>#REF!</f>
        <v>#REF!</v>
      </c>
      <c r="N44" s="19" t="e">
        <f>#REF!</f>
        <v>#REF!</v>
      </c>
      <c r="O44" s="20"/>
    </row>
    <row r="45" spans="1:15" ht="38.25">
      <c r="A45" s="16" t="s">
        <v>105</v>
      </c>
      <c r="B45" s="29" t="s">
        <v>21</v>
      </c>
      <c r="C45" s="29" t="s">
        <v>20</v>
      </c>
      <c r="D45" s="29" t="s">
        <v>101</v>
      </c>
      <c r="E45" s="29" t="s">
        <v>79</v>
      </c>
      <c r="F45" s="29" t="s">
        <v>21</v>
      </c>
      <c r="G45" s="29" t="s">
        <v>27</v>
      </c>
      <c r="H45" s="29" t="s">
        <v>23</v>
      </c>
      <c r="I45" s="29" t="s">
        <v>30</v>
      </c>
      <c r="J45" s="23" t="s">
        <v>106</v>
      </c>
      <c r="K45" s="19" t="e">
        <f>K46+K47</f>
        <v>#REF!</v>
      </c>
      <c r="L45" s="19" t="e">
        <f>L46+L47</f>
        <v>#REF!</v>
      </c>
      <c r="M45" s="19" t="e">
        <f>M46+M47</f>
        <v>#REF!</v>
      </c>
      <c r="N45" s="19" t="e">
        <f>N46+N47</f>
        <v>#REF!</v>
      </c>
      <c r="O45" s="20"/>
    </row>
    <row r="46" spans="1:15" ht="63.75">
      <c r="A46" s="16" t="s">
        <v>107</v>
      </c>
      <c r="B46" s="29" t="s">
        <v>21</v>
      </c>
      <c r="C46" s="29" t="s">
        <v>20</v>
      </c>
      <c r="D46" s="29" t="s">
        <v>101</v>
      </c>
      <c r="E46" s="29" t="s">
        <v>79</v>
      </c>
      <c r="F46" s="29" t="s">
        <v>44</v>
      </c>
      <c r="G46" s="29" t="s">
        <v>27</v>
      </c>
      <c r="H46" s="29" t="s">
        <v>23</v>
      </c>
      <c r="I46" s="29" t="s">
        <v>30</v>
      </c>
      <c r="J46" s="23" t="s">
        <v>108</v>
      </c>
      <c r="K46" s="19" t="e">
        <f>#REF!+#REF!</f>
        <v>#REF!</v>
      </c>
      <c r="L46" s="19" t="e">
        <f>#REF!+#REF!</f>
        <v>#REF!</v>
      </c>
      <c r="M46" s="19" t="e">
        <f>#REF!+#REF!</f>
        <v>#REF!</v>
      </c>
      <c r="N46" s="19" t="e">
        <f>#REF!+#REF!</f>
        <v>#REF!</v>
      </c>
      <c r="O46" s="20"/>
    </row>
    <row r="47" spans="1:15" ht="38.25">
      <c r="A47" s="16"/>
      <c r="B47" s="29" t="s">
        <v>109</v>
      </c>
      <c r="C47" s="29" t="s">
        <v>20</v>
      </c>
      <c r="D47" s="29" t="s">
        <v>101</v>
      </c>
      <c r="E47" s="29" t="s">
        <v>110</v>
      </c>
      <c r="F47" s="29" t="s">
        <v>21</v>
      </c>
      <c r="G47" s="29" t="s">
        <v>27</v>
      </c>
      <c r="H47" s="29" t="s">
        <v>23</v>
      </c>
      <c r="I47" s="29" t="s">
        <v>30</v>
      </c>
      <c r="J47" s="23" t="s">
        <v>111</v>
      </c>
      <c r="K47" s="19" t="e">
        <f>K48</f>
        <v>#REF!</v>
      </c>
      <c r="L47" s="19" t="e">
        <f>L48</f>
        <v>#REF!</v>
      </c>
      <c r="M47" s="19" t="e">
        <f>M48</f>
        <v>#REF!</v>
      </c>
      <c r="N47" s="19" t="e">
        <f>N48</f>
        <v>#REF!</v>
      </c>
      <c r="O47" s="20"/>
    </row>
    <row r="48" spans="1:15" ht="25.5">
      <c r="A48" s="16"/>
      <c r="B48" s="29" t="s">
        <v>109</v>
      </c>
      <c r="C48" s="29" t="s">
        <v>20</v>
      </c>
      <c r="D48" s="29" t="s">
        <v>101</v>
      </c>
      <c r="E48" s="29" t="s">
        <v>110</v>
      </c>
      <c r="F48" s="29" t="s">
        <v>112</v>
      </c>
      <c r="G48" s="29" t="s">
        <v>27</v>
      </c>
      <c r="H48" s="29" t="s">
        <v>23</v>
      </c>
      <c r="I48" s="29" t="s">
        <v>30</v>
      </c>
      <c r="J48" s="23" t="s">
        <v>113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20"/>
    </row>
    <row r="49" spans="1:15" ht="38.25">
      <c r="A49" s="16"/>
      <c r="B49" s="29" t="s">
        <v>21</v>
      </c>
      <c r="C49" s="29" t="s">
        <v>20</v>
      </c>
      <c r="D49" s="29" t="s">
        <v>114</v>
      </c>
      <c r="E49" s="30" t="s">
        <v>22</v>
      </c>
      <c r="F49" s="30" t="s">
        <v>21</v>
      </c>
      <c r="G49" s="30" t="s">
        <v>22</v>
      </c>
      <c r="H49" s="30" t="s">
        <v>23</v>
      </c>
      <c r="I49" s="30" t="s">
        <v>21</v>
      </c>
      <c r="J49" s="23" t="s">
        <v>115</v>
      </c>
      <c r="K49" s="19" t="e">
        <f aca="true" t="shared" si="4" ref="K49:K50">K50</f>
        <v>#REF!</v>
      </c>
      <c r="L49" s="19" t="e">
        <f aca="true" t="shared" si="5" ref="L49:L50">L50</f>
        <v>#REF!</v>
      </c>
      <c r="M49" s="19" t="e">
        <f aca="true" t="shared" si="6" ref="M49:M50">M50</f>
        <v>#REF!</v>
      </c>
      <c r="N49" s="19" t="e">
        <f aca="true" t="shared" si="7" ref="N49:N50">N50</f>
        <v>#REF!</v>
      </c>
      <c r="O49" s="20"/>
    </row>
    <row r="50" spans="1:15" ht="25.5">
      <c r="A50" s="16"/>
      <c r="B50" s="29" t="s">
        <v>21</v>
      </c>
      <c r="C50" s="29" t="s">
        <v>20</v>
      </c>
      <c r="D50" s="29" t="s">
        <v>114</v>
      </c>
      <c r="E50" s="29" t="s">
        <v>110</v>
      </c>
      <c r="F50" s="30" t="s">
        <v>21</v>
      </c>
      <c r="G50" s="30" t="s">
        <v>22</v>
      </c>
      <c r="H50" s="30" t="s">
        <v>23</v>
      </c>
      <c r="I50" s="29" t="s">
        <v>30</v>
      </c>
      <c r="J50" s="23" t="s">
        <v>116</v>
      </c>
      <c r="K50" s="19" t="e">
        <f t="shared" si="4"/>
        <v>#REF!</v>
      </c>
      <c r="L50" s="19" t="e">
        <f t="shared" si="5"/>
        <v>#REF!</v>
      </c>
      <c r="M50" s="19" t="e">
        <f t="shared" si="6"/>
        <v>#REF!</v>
      </c>
      <c r="N50" s="19" t="e">
        <f t="shared" si="7"/>
        <v>#REF!</v>
      </c>
      <c r="O50" s="20"/>
    </row>
    <row r="51" spans="1:15" ht="12.75">
      <c r="A51" s="16"/>
      <c r="B51" s="29" t="s">
        <v>21</v>
      </c>
      <c r="C51" s="29" t="s">
        <v>20</v>
      </c>
      <c r="D51" s="29" t="s">
        <v>114</v>
      </c>
      <c r="E51" s="29" t="s">
        <v>110</v>
      </c>
      <c r="F51" s="30" t="s">
        <v>117</v>
      </c>
      <c r="G51" s="30" t="s">
        <v>22</v>
      </c>
      <c r="H51" s="30" t="s">
        <v>23</v>
      </c>
      <c r="I51" s="29" t="s">
        <v>30</v>
      </c>
      <c r="J51" s="23" t="s">
        <v>118</v>
      </c>
      <c r="K51" s="19" t="e">
        <f>#REF!</f>
        <v>#REF!</v>
      </c>
      <c r="L51" s="19" t="e">
        <f>#REF!</f>
        <v>#REF!</v>
      </c>
      <c r="M51" s="19" t="e">
        <f>#REF!</f>
        <v>#REF!</v>
      </c>
      <c r="N51" s="19" t="e">
        <f>#REF!</f>
        <v>#REF!</v>
      </c>
      <c r="O51" s="20"/>
    </row>
    <row r="52" spans="1:16" ht="41.25" customHeight="1">
      <c r="A52" s="16" t="s">
        <v>119</v>
      </c>
      <c r="B52" s="17" t="s">
        <v>21</v>
      </c>
      <c r="C52" s="17" t="s">
        <v>20</v>
      </c>
      <c r="D52" s="17" t="s">
        <v>49</v>
      </c>
      <c r="E52" s="17" t="s">
        <v>22</v>
      </c>
      <c r="F52" s="17" t="s">
        <v>21</v>
      </c>
      <c r="G52" s="17" t="s">
        <v>22</v>
      </c>
      <c r="H52" s="17" t="s">
        <v>23</v>
      </c>
      <c r="I52" s="17" t="s">
        <v>21</v>
      </c>
      <c r="J52" s="18" t="s">
        <v>120</v>
      </c>
      <c r="K52" s="19" t="e">
        <f>K53+K55+K66</f>
        <v>#REF!</v>
      </c>
      <c r="L52" s="19" t="e">
        <f>L53+L55+L66</f>
        <v>#REF!</v>
      </c>
      <c r="M52" s="19" t="e">
        <f>M53+M55+M66</f>
        <v>#REF!</v>
      </c>
      <c r="N52" s="19" t="e">
        <f>N53+N55+N66</f>
        <v>#REF!</v>
      </c>
      <c r="O52" s="20"/>
      <c r="P52" s="1">
        <v>18973.4</v>
      </c>
    </row>
    <row r="53" spans="1:15" ht="28.5" customHeight="1">
      <c r="A53" s="16" t="s">
        <v>121</v>
      </c>
      <c r="B53" s="17" t="s">
        <v>122</v>
      </c>
      <c r="C53" s="17" t="s">
        <v>20</v>
      </c>
      <c r="D53" s="17" t="s">
        <v>49</v>
      </c>
      <c r="E53" s="17" t="s">
        <v>54</v>
      </c>
      <c r="F53" s="17" t="s">
        <v>21</v>
      </c>
      <c r="G53" s="17" t="s">
        <v>22</v>
      </c>
      <c r="H53" s="17" t="s">
        <v>23</v>
      </c>
      <c r="I53" s="17" t="s">
        <v>123</v>
      </c>
      <c r="J53" s="18" t="s">
        <v>124</v>
      </c>
      <c r="K53" s="19" t="e">
        <f>K54</f>
        <v>#REF!</v>
      </c>
      <c r="L53" s="19" t="e">
        <f>L54</f>
        <v>#REF!</v>
      </c>
      <c r="M53" s="19" t="e">
        <f>M54</f>
        <v>#REF!</v>
      </c>
      <c r="N53" s="19" t="e">
        <f>N54</f>
        <v>#REF!</v>
      </c>
      <c r="O53" s="20"/>
    </row>
    <row r="54" spans="1:15" ht="41.25" customHeight="1">
      <c r="A54" s="16" t="s">
        <v>125</v>
      </c>
      <c r="B54" s="17" t="s">
        <v>122</v>
      </c>
      <c r="C54" s="17" t="s">
        <v>20</v>
      </c>
      <c r="D54" s="17" t="s">
        <v>49</v>
      </c>
      <c r="E54" s="17" t="s">
        <v>54</v>
      </c>
      <c r="F54" s="17" t="s">
        <v>126</v>
      </c>
      <c r="G54" s="17" t="s">
        <v>71</v>
      </c>
      <c r="H54" s="17" t="s">
        <v>23</v>
      </c>
      <c r="I54" s="17" t="s">
        <v>123</v>
      </c>
      <c r="J54" s="18" t="s">
        <v>127</v>
      </c>
      <c r="K54" s="19" t="e">
        <f>#REF!+#REF!</f>
        <v>#REF!</v>
      </c>
      <c r="L54" s="19" t="e">
        <f>#REF!+#REF!</f>
        <v>#REF!</v>
      </c>
      <c r="M54" s="19" t="e">
        <f>#REF!+#REF!</f>
        <v>#REF!</v>
      </c>
      <c r="N54" s="19" t="e">
        <f>#REF!+#REF!</f>
        <v>#REF!</v>
      </c>
      <c r="O54" s="20"/>
    </row>
    <row r="55" spans="1:15" ht="78.75" customHeight="1">
      <c r="A55" s="16" t="s">
        <v>128</v>
      </c>
      <c r="B55" s="17" t="s">
        <v>21</v>
      </c>
      <c r="C55" s="17" t="s">
        <v>20</v>
      </c>
      <c r="D55" s="17" t="s">
        <v>49</v>
      </c>
      <c r="E55" s="17" t="s">
        <v>71</v>
      </c>
      <c r="F55" s="17" t="s">
        <v>21</v>
      </c>
      <c r="G55" s="17" t="s">
        <v>22</v>
      </c>
      <c r="H55" s="17" t="s">
        <v>23</v>
      </c>
      <c r="I55" s="17" t="s">
        <v>123</v>
      </c>
      <c r="J55" s="18" t="s">
        <v>129</v>
      </c>
      <c r="K55" s="19" t="e">
        <f>K56+K58+K61+K64</f>
        <v>#REF!</v>
      </c>
      <c r="L55" s="19" t="e">
        <f>L56+L58+L61+L64</f>
        <v>#REF!</v>
      </c>
      <c r="M55" s="19" t="e">
        <f>M56+M58+M61+M64</f>
        <v>#REF!</v>
      </c>
      <c r="N55" s="19" t="e">
        <f>N56+N58+N61+N64</f>
        <v>#REF!</v>
      </c>
      <c r="O55" s="20"/>
    </row>
    <row r="56" spans="1:15" ht="66" customHeight="1">
      <c r="A56" s="16" t="s">
        <v>130</v>
      </c>
      <c r="B56" s="17" t="s">
        <v>109</v>
      </c>
      <c r="C56" s="17" t="s">
        <v>20</v>
      </c>
      <c r="D56" s="17" t="s">
        <v>49</v>
      </c>
      <c r="E56" s="17" t="s">
        <v>71</v>
      </c>
      <c r="F56" s="17" t="s">
        <v>33</v>
      </c>
      <c r="G56" s="17" t="s">
        <v>22</v>
      </c>
      <c r="H56" s="17" t="s">
        <v>23</v>
      </c>
      <c r="I56" s="17" t="s">
        <v>123</v>
      </c>
      <c r="J56" s="18" t="s">
        <v>131</v>
      </c>
      <c r="K56" s="19" t="e">
        <f>K57</f>
        <v>#REF!</v>
      </c>
      <c r="L56" s="19" t="e">
        <f>L57</f>
        <v>#REF!</v>
      </c>
      <c r="M56" s="19" t="e">
        <f>M57</f>
        <v>#REF!</v>
      </c>
      <c r="N56" s="19" t="e">
        <f>N57</f>
        <v>#REF!</v>
      </c>
      <c r="O56" s="20"/>
    </row>
    <row r="57" spans="1:17" ht="66.75" customHeight="1">
      <c r="A57" s="16" t="s">
        <v>132</v>
      </c>
      <c r="B57" s="17" t="s">
        <v>109</v>
      </c>
      <c r="C57" s="17" t="s">
        <v>20</v>
      </c>
      <c r="D57" s="17" t="s">
        <v>49</v>
      </c>
      <c r="E57" s="17" t="s">
        <v>71</v>
      </c>
      <c r="F57" s="17" t="s">
        <v>133</v>
      </c>
      <c r="G57" s="17" t="s">
        <v>71</v>
      </c>
      <c r="H57" s="17" t="s">
        <v>23</v>
      </c>
      <c r="I57" s="17" t="s">
        <v>123</v>
      </c>
      <c r="J57" s="18" t="s">
        <v>134</v>
      </c>
      <c r="K57" s="19" t="e">
        <f>#REF!+#REF!</f>
        <v>#REF!</v>
      </c>
      <c r="L57" s="19" t="e">
        <f>#REF!+#REF!</f>
        <v>#REF!</v>
      </c>
      <c r="M57" s="19" t="e">
        <f>#REF!+#REF!</f>
        <v>#REF!</v>
      </c>
      <c r="N57" s="19" t="e">
        <f>#REF!+#REF!</f>
        <v>#REF!</v>
      </c>
      <c r="O57" s="20"/>
      <c r="Q57" s="1">
        <v>31650</v>
      </c>
    </row>
    <row r="58" spans="1:15" ht="66" customHeight="1">
      <c r="A58" s="16" t="s">
        <v>130</v>
      </c>
      <c r="B58" s="17" t="s">
        <v>109</v>
      </c>
      <c r="C58" s="17" t="s">
        <v>20</v>
      </c>
      <c r="D58" s="17" t="s">
        <v>49</v>
      </c>
      <c r="E58" s="17" t="s">
        <v>71</v>
      </c>
      <c r="F58" s="17" t="s">
        <v>44</v>
      </c>
      <c r="G58" s="17" t="s">
        <v>22</v>
      </c>
      <c r="H58" s="17" t="s">
        <v>23</v>
      </c>
      <c r="I58" s="17" t="s">
        <v>123</v>
      </c>
      <c r="J58" s="18" t="s">
        <v>135</v>
      </c>
      <c r="K58" s="19" t="e">
        <f>SUM(K59:K60)</f>
        <v>#REF!</v>
      </c>
      <c r="L58" s="19" t="e">
        <f>SUM(L59:L60)</f>
        <v>#REF!</v>
      </c>
      <c r="M58" s="19" t="e">
        <f>SUM(M59:M60)</f>
        <v>#REF!</v>
      </c>
      <c r="N58" s="19" t="e">
        <f>SUM(N59:N60)</f>
        <v>#REF!</v>
      </c>
      <c r="O58" s="20"/>
    </row>
    <row r="59" spans="1:15" ht="66.75" customHeight="1">
      <c r="A59" s="16" t="s">
        <v>132</v>
      </c>
      <c r="B59" s="17" t="s">
        <v>109</v>
      </c>
      <c r="C59" s="17" t="s">
        <v>20</v>
      </c>
      <c r="D59" s="17" t="s">
        <v>49</v>
      </c>
      <c r="E59" s="17" t="s">
        <v>71</v>
      </c>
      <c r="F59" s="17" t="s">
        <v>136</v>
      </c>
      <c r="G59" s="17" t="s">
        <v>71</v>
      </c>
      <c r="H59" s="17" t="s">
        <v>23</v>
      </c>
      <c r="I59" s="17" t="s">
        <v>123</v>
      </c>
      <c r="J59" s="18" t="s">
        <v>137</v>
      </c>
      <c r="K59" s="19" t="e">
        <f>#REF!+#REF!</f>
        <v>#REF!</v>
      </c>
      <c r="L59" s="19" t="e">
        <f>#REF!+#REF!</f>
        <v>#REF!</v>
      </c>
      <c r="M59" s="19" t="e">
        <f>#REF!+#REF!</f>
        <v>#REF!</v>
      </c>
      <c r="N59" s="19" t="e">
        <f>#REF!+#REF!</f>
        <v>#REF!</v>
      </c>
      <c r="O59" s="20"/>
    </row>
    <row r="60" spans="1:15" ht="66.75" customHeight="1">
      <c r="A60" s="16" t="s">
        <v>132</v>
      </c>
      <c r="B60" s="17" t="s">
        <v>138</v>
      </c>
      <c r="C60" s="17" t="s">
        <v>20</v>
      </c>
      <c r="D60" s="17" t="s">
        <v>49</v>
      </c>
      <c r="E60" s="17" t="s">
        <v>71</v>
      </c>
      <c r="F60" s="17" t="s">
        <v>136</v>
      </c>
      <c r="G60" s="17" t="s">
        <v>46</v>
      </c>
      <c r="H60" s="17" t="s">
        <v>23</v>
      </c>
      <c r="I60" s="17" t="s">
        <v>123</v>
      </c>
      <c r="J60" s="18" t="s">
        <v>139</v>
      </c>
      <c r="K60" s="19" t="e">
        <f>#REF!+#REF!</f>
        <v>#REF!</v>
      </c>
      <c r="L60" s="19" t="e">
        <f>#REF!+#REF!</f>
        <v>#REF!</v>
      </c>
      <c r="M60" s="19" t="e">
        <f>#REF!+#REF!</f>
        <v>#REF!</v>
      </c>
      <c r="N60" s="19" t="e">
        <f>#REF!+#REF!</f>
        <v>#REF!</v>
      </c>
      <c r="O60" s="20"/>
    </row>
    <row r="61" spans="1:15" ht="80.25" customHeight="1">
      <c r="A61" s="16" t="s">
        <v>140</v>
      </c>
      <c r="B61" s="17" t="s">
        <v>109</v>
      </c>
      <c r="C61" s="17" t="s">
        <v>20</v>
      </c>
      <c r="D61" s="17" t="s">
        <v>49</v>
      </c>
      <c r="E61" s="17" t="s">
        <v>71</v>
      </c>
      <c r="F61" s="17" t="s">
        <v>47</v>
      </c>
      <c r="G61" s="17" t="s">
        <v>22</v>
      </c>
      <c r="H61" s="17" t="s">
        <v>23</v>
      </c>
      <c r="I61" s="17" t="s">
        <v>123</v>
      </c>
      <c r="J61" s="18" t="s">
        <v>141</v>
      </c>
      <c r="K61" s="19" t="e">
        <f>SUM(K62:K63)</f>
        <v>#REF!</v>
      </c>
      <c r="L61" s="19" t="e">
        <f>SUM(L62:L63)</f>
        <v>#REF!</v>
      </c>
      <c r="M61" s="19" t="e">
        <f>SUM(M62:M63)</f>
        <v>#REF!</v>
      </c>
      <c r="N61" s="19" t="e">
        <f>SUM(N62:N63)</f>
        <v>#REF!</v>
      </c>
      <c r="O61" s="20"/>
    </row>
    <row r="62" spans="1:15" ht="66.75" customHeight="1">
      <c r="A62" s="16" t="s">
        <v>142</v>
      </c>
      <c r="B62" s="17" t="s">
        <v>109</v>
      </c>
      <c r="C62" s="17" t="s">
        <v>20</v>
      </c>
      <c r="D62" s="17" t="s">
        <v>49</v>
      </c>
      <c r="E62" s="17" t="s">
        <v>71</v>
      </c>
      <c r="F62" s="17" t="s">
        <v>117</v>
      </c>
      <c r="G62" s="17" t="s">
        <v>71</v>
      </c>
      <c r="H62" s="17" t="s">
        <v>23</v>
      </c>
      <c r="I62" s="17" t="s">
        <v>123</v>
      </c>
      <c r="J62" s="18" t="s">
        <v>143</v>
      </c>
      <c r="K62" s="19" t="e">
        <f>#REF!+#REF!</f>
        <v>#REF!</v>
      </c>
      <c r="L62" s="19" t="e">
        <f>#REF!+#REF!</f>
        <v>#REF!</v>
      </c>
      <c r="M62" s="19" t="e">
        <f>#REF!+#REF!</f>
        <v>#REF!</v>
      </c>
      <c r="N62" s="19" t="e">
        <f>#REF!+#REF!</f>
        <v>#REF!</v>
      </c>
      <c r="O62" s="20"/>
    </row>
    <row r="63" spans="1:15" ht="66.75" customHeight="1">
      <c r="A63" s="16" t="s">
        <v>144</v>
      </c>
      <c r="B63" s="17" t="s">
        <v>138</v>
      </c>
      <c r="C63" s="17" t="s">
        <v>20</v>
      </c>
      <c r="D63" s="17" t="s">
        <v>49</v>
      </c>
      <c r="E63" s="17" t="s">
        <v>71</v>
      </c>
      <c r="F63" s="17" t="s">
        <v>117</v>
      </c>
      <c r="G63" s="17" t="s">
        <v>46</v>
      </c>
      <c r="H63" s="17" t="s">
        <v>23</v>
      </c>
      <c r="I63" s="17" t="s">
        <v>123</v>
      </c>
      <c r="J63" s="18" t="s">
        <v>143</v>
      </c>
      <c r="K63" s="19" t="e">
        <f>#REF!+#REF!</f>
        <v>#REF!</v>
      </c>
      <c r="L63" s="19" t="e">
        <f>#REF!+#REF!</f>
        <v>#REF!</v>
      </c>
      <c r="M63" s="19" t="e">
        <f>#REF!+#REF!</f>
        <v>#REF!</v>
      </c>
      <c r="N63" s="19" t="e">
        <f>#REF!+#REF!</f>
        <v>#REF!</v>
      </c>
      <c r="O63" s="20"/>
    </row>
    <row r="64" spans="1:15" ht="40.5" customHeight="1">
      <c r="A64" s="16" t="s">
        <v>145</v>
      </c>
      <c r="B64" s="17" t="s">
        <v>109</v>
      </c>
      <c r="C64" s="17" t="s">
        <v>20</v>
      </c>
      <c r="D64" s="17" t="s">
        <v>49</v>
      </c>
      <c r="E64" s="17" t="s">
        <v>71</v>
      </c>
      <c r="F64" s="17" t="s">
        <v>146</v>
      </c>
      <c r="G64" s="17" t="s">
        <v>22</v>
      </c>
      <c r="H64" s="17" t="s">
        <v>23</v>
      </c>
      <c r="I64" s="17" t="s">
        <v>123</v>
      </c>
      <c r="J64" s="18" t="s">
        <v>147</v>
      </c>
      <c r="K64" s="19" t="e">
        <f>K65</f>
        <v>#REF!</v>
      </c>
      <c r="L64" s="19" t="e">
        <f>L65</f>
        <v>#REF!</v>
      </c>
      <c r="M64" s="19" t="e">
        <f>M65</f>
        <v>#REF!</v>
      </c>
      <c r="N64" s="19" t="e">
        <f>N65</f>
        <v>#REF!</v>
      </c>
      <c r="O64" s="20"/>
    </row>
    <row r="65" spans="1:16" ht="40.5" customHeight="1">
      <c r="A65" s="16" t="s">
        <v>148</v>
      </c>
      <c r="B65" s="17" t="s">
        <v>109</v>
      </c>
      <c r="C65" s="17" t="s">
        <v>20</v>
      </c>
      <c r="D65" s="17" t="s">
        <v>49</v>
      </c>
      <c r="E65" s="17" t="s">
        <v>71</v>
      </c>
      <c r="F65" s="17" t="s">
        <v>149</v>
      </c>
      <c r="G65" s="17" t="s">
        <v>71</v>
      </c>
      <c r="H65" s="17" t="s">
        <v>23</v>
      </c>
      <c r="I65" s="17" t="s">
        <v>123</v>
      </c>
      <c r="J65" s="18" t="s">
        <v>150</v>
      </c>
      <c r="K65" s="19" t="e">
        <f>#REF!+#REF!</f>
        <v>#REF!</v>
      </c>
      <c r="L65" s="19" t="e">
        <f>#REF!+#REF!</f>
        <v>#REF!</v>
      </c>
      <c r="M65" s="19" t="e">
        <f>#REF!+#REF!</f>
        <v>#REF!</v>
      </c>
      <c r="N65" s="19" t="e">
        <f>#REF!+#REF!</f>
        <v>#REF!</v>
      </c>
      <c r="O65" s="20"/>
      <c r="P65" s="1" t="s">
        <v>151</v>
      </c>
    </row>
    <row r="66" spans="1:15" ht="27" customHeight="1">
      <c r="A66" s="16" t="s">
        <v>152</v>
      </c>
      <c r="B66" s="17" t="s">
        <v>109</v>
      </c>
      <c r="C66" s="17" t="s">
        <v>20</v>
      </c>
      <c r="D66" s="17" t="s">
        <v>49</v>
      </c>
      <c r="E66" s="17" t="s">
        <v>114</v>
      </c>
      <c r="F66" s="17" t="s">
        <v>21</v>
      </c>
      <c r="G66" s="17" t="s">
        <v>22</v>
      </c>
      <c r="H66" s="17" t="s">
        <v>23</v>
      </c>
      <c r="I66" s="17" t="s">
        <v>123</v>
      </c>
      <c r="J66" s="18" t="s">
        <v>153</v>
      </c>
      <c r="K66" s="19" t="e">
        <f>K67</f>
        <v>#REF!</v>
      </c>
      <c r="L66" s="19" t="e">
        <f>L67</f>
        <v>#REF!</v>
      </c>
      <c r="M66" s="19" t="e">
        <f>M67</f>
        <v>#REF!</v>
      </c>
      <c r="N66" s="19" t="e">
        <f>N67</f>
        <v>#REF!</v>
      </c>
      <c r="O66" s="20"/>
    </row>
    <row r="67" spans="1:15" ht="39.75" customHeight="1">
      <c r="A67" s="16" t="s">
        <v>154</v>
      </c>
      <c r="B67" s="17" t="s">
        <v>109</v>
      </c>
      <c r="C67" s="17" t="s">
        <v>20</v>
      </c>
      <c r="D67" s="17" t="s">
        <v>49</v>
      </c>
      <c r="E67" s="17" t="s">
        <v>114</v>
      </c>
      <c r="F67" s="17" t="s">
        <v>50</v>
      </c>
      <c r="G67" s="17" t="s">
        <v>22</v>
      </c>
      <c r="H67" s="17" t="s">
        <v>23</v>
      </c>
      <c r="I67" s="17" t="s">
        <v>123</v>
      </c>
      <c r="J67" s="18" t="s">
        <v>155</v>
      </c>
      <c r="K67" s="19" t="e">
        <f>K68+K69</f>
        <v>#REF!</v>
      </c>
      <c r="L67" s="19" t="e">
        <f>L68+L69</f>
        <v>#REF!</v>
      </c>
      <c r="M67" s="19" t="e">
        <f>M68+M69</f>
        <v>#REF!</v>
      </c>
      <c r="N67" s="19" t="e">
        <f>N68+N69</f>
        <v>#REF!</v>
      </c>
      <c r="O67" s="20"/>
    </row>
    <row r="68" spans="1:15" ht="54" customHeight="1">
      <c r="A68" s="16" t="s">
        <v>156</v>
      </c>
      <c r="B68" s="17" t="s">
        <v>109</v>
      </c>
      <c r="C68" s="17" t="s">
        <v>20</v>
      </c>
      <c r="D68" s="17" t="s">
        <v>49</v>
      </c>
      <c r="E68" s="17" t="s">
        <v>114</v>
      </c>
      <c r="F68" s="17" t="s">
        <v>157</v>
      </c>
      <c r="G68" s="17" t="s">
        <v>71</v>
      </c>
      <c r="H68" s="17" t="s">
        <v>23</v>
      </c>
      <c r="I68" s="17" t="s">
        <v>123</v>
      </c>
      <c r="J68" s="18" t="s">
        <v>158</v>
      </c>
      <c r="K68" s="19" t="e">
        <f>#REF!+#REF!</f>
        <v>#REF!</v>
      </c>
      <c r="L68" s="19" t="e">
        <f>#REF!+#REF!</f>
        <v>#REF!</v>
      </c>
      <c r="M68" s="19" t="e">
        <f>#REF!+#REF!</f>
        <v>#REF!</v>
      </c>
      <c r="N68" s="19" t="e">
        <f>#REF!+#REF!</f>
        <v>#REF!</v>
      </c>
      <c r="O68" s="20"/>
    </row>
    <row r="69" spans="1:15" ht="69.75" customHeight="1">
      <c r="A69" s="16"/>
      <c r="B69" s="17" t="s">
        <v>109</v>
      </c>
      <c r="C69" s="17" t="s">
        <v>20</v>
      </c>
      <c r="D69" s="17" t="s">
        <v>49</v>
      </c>
      <c r="E69" s="17" t="s">
        <v>114</v>
      </c>
      <c r="F69" s="17" t="s">
        <v>157</v>
      </c>
      <c r="G69" s="17" t="s">
        <v>46</v>
      </c>
      <c r="H69" s="17" t="s">
        <v>23</v>
      </c>
      <c r="I69" s="17" t="s">
        <v>123</v>
      </c>
      <c r="J69" s="18" t="s">
        <v>159</v>
      </c>
      <c r="K69" s="19" t="e">
        <f>#REF!</f>
        <v>#REF!</v>
      </c>
      <c r="L69" s="19" t="e">
        <f>#REF!</f>
        <v>#REF!</v>
      </c>
      <c r="M69" s="19" t="e">
        <f>#REF!</f>
        <v>#REF!</v>
      </c>
      <c r="N69" s="19" t="e">
        <f>#REF!</f>
        <v>#REF!</v>
      </c>
      <c r="O69" s="20"/>
    </row>
    <row r="70" spans="1:15" ht="27.75" customHeight="1">
      <c r="A70" s="16" t="s">
        <v>160</v>
      </c>
      <c r="B70" s="17" t="s">
        <v>161</v>
      </c>
      <c r="C70" s="17" t="s">
        <v>20</v>
      </c>
      <c r="D70" s="17" t="s">
        <v>52</v>
      </c>
      <c r="E70" s="17" t="s">
        <v>22</v>
      </c>
      <c r="F70" s="17" t="s">
        <v>21</v>
      </c>
      <c r="G70" s="17" t="s">
        <v>22</v>
      </c>
      <c r="H70" s="17" t="s">
        <v>23</v>
      </c>
      <c r="I70" s="17" t="s">
        <v>21</v>
      </c>
      <c r="J70" s="18" t="s">
        <v>162</v>
      </c>
      <c r="K70" s="19" t="e">
        <f>K71</f>
        <v>#REF!</v>
      </c>
      <c r="L70" s="19" t="e">
        <f>L71</f>
        <v>#REF!</v>
      </c>
      <c r="M70" s="19" t="e">
        <f>M71</f>
        <v>#REF!</v>
      </c>
      <c r="N70" s="19" t="e">
        <f>N71</f>
        <v>#REF!</v>
      </c>
      <c r="O70" s="20"/>
    </row>
    <row r="71" spans="1:16" ht="14.25" customHeight="1">
      <c r="A71" s="16" t="s">
        <v>163</v>
      </c>
      <c r="B71" s="17" t="s">
        <v>161</v>
      </c>
      <c r="C71" s="17" t="s">
        <v>20</v>
      </c>
      <c r="D71" s="17" t="s">
        <v>52</v>
      </c>
      <c r="E71" s="17" t="s">
        <v>27</v>
      </c>
      <c r="F71" s="17" t="s">
        <v>21</v>
      </c>
      <c r="G71" s="17" t="s">
        <v>27</v>
      </c>
      <c r="H71" s="17" t="s">
        <v>23</v>
      </c>
      <c r="I71" s="17" t="s">
        <v>123</v>
      </c>
      <c r="J71" s="18" t="s">
        <v>164</v>
      </c>
      <c r="K71" s="19" t="e">
        <f>SUM(K72:K74)</f>
        <v>#REF!</v>
      </c>
      <c r="L71" s="19" t="e">
        <f>SUM(L72:L74)</f>
        <v>#REF!</v>
      </c>
      <c r="M71" s="19" t="e">
        <f>SUM(M72:M74)</f>
        <v>#REF!</v>
      </c>
      <c r="N71" s="19" t="e">
        <f>SUM(N72:N74)</f>
        <v>#REF!</v>
      </c>
      <c r="O71" s="20">
        <v>870</v>
      </c>
      <c r="P71" s="1">
        <v>869.8</v>
      </c>
    </row>
    <row r="72" spans="1:15" ht="27" customHeight="1">
      <c r="A72" s="16" t="s">
        <v>165</v>
      </c>
      <c r="B72" s="17" t="s">
        <v>161</v>
      </c>
      <c r="C72" s="17" t="s">
        <v>20</v>
      </c>
      <c r="D72" s="17" t="s">
        <v>52</v>
      </c>
      <c r="E72" s="17" t="s">
        <v>27</v>
      </c>
      <c r="F72" s="17" t="s">
        <v>33</v>
      </c>
      <c r="G72" s="17" t="s">
        <v>27</v>
      </c>
      <c r="H72" s="17" t="s">
        <v>23</v>
      </c>
      <c r="I72" s="17" t="s">
        <v>123</v>
      </c>
      <c r="J72" s="18" t="s">
        <v>166</v>
      </c>
      <c r="K72" s="19" t="e">
        <f>#REF!+#REF!</f>
        <v>#REF!</v>
      </c>
      <c r="L72" s="19" t="e">
        <f>#REF!+#REF!</f>
        <v>#REF!</v>
      </c>
      <c r="M72" s="19" t="e">
        <f>#REF!+#REF!</f>
        <v>#REF!</v>
      </c>
      <c r="N72" s="19" t="e">
        <f>#REF!+#REF!</f>
        <v>#REF!</v>
      </c>
      <c r="O72" s="20"/>
    </row>
    <row r="73" spans="1:15" ht="14.25" customHeight="1">
      <c r="A73" s="16" t="s">
        <v>167</v>
      </c>
      <c r="B73" s="17" t="s">
        <v>161</v>
      </c>
      <c r="C73" s="17" t="s">
        <v>20</v>
      </c>
      <c r="D73" s="17" t="s">
        <v>52</v>
      </c>
      <c r="E73" s="17" t="s">
        <v>27</v>
      </c>
      <c r="F73" s="17" t="s">
        <v>47</v>
      </c>
      <c r="G73" s="17" t="s">
        <v>27</v>
      </c>
      <c r="H73" s="17" t="s">
        <v>23</v>
      </c>
      <c r="I73" s="17" t="s">
        <v>123</v>
      </c>
      <c r="J73" s="18" t="s">
        <v>168</v>
      </c>
      <c r="K73" s="19" t="e">
        <f>#REF!+#REF!</f>
        <v>#REF!</v>
      </c>
      <c r="L73" s="19" t="e">
        <f>#REF!+#REF!</f>
        <v>#REF!</v>
      </c>
      <c r="M73" s="19" t="e">
        <f>#REF!+#REF!</f>
        <v>#REF!</v>
      </c>
      <c r="N73" s="19" t="e">
        <f>#REF!+#REF!</f>
        <v>#REF!</v>
      </c>
      <c r="O73" s="20"/>
    </row>
    <row r="74" spans="1:15" ht="14.25" customHeight="1">
      <c r="A74" s="16" t="s">
        <v>169</v>
      </c>
      <c r="B74" s="17" t="s">
        <v>161</v>
      </c>
      <c r="C74" s="17" t="s">
        <v>20</v>
      </c>
      <c r="D74" s="17" t="s">
        <v>52</v>
      </c>
      <c r="E74" s="17" t="s">
        <v>27</v>
      </c>
      <c r="F74" s="17" t="s">
        <v>50</v>
      </c>
      <c r="G74" s="17" t="s">
        <v>27</v>
      </c>
      <c r="H74" s="17" t="s">
        <v>23</v>
      </c>
      <c r="I74" s="17" t="s">
        <v>123</v>
      </c>
      <c r="J74" s="18" t="s">
        <v>170</v>
      </c>
      <c r="K74" s="19" t="e">
        <f>K75</f>
        <v>#REF!</v>
      </c>
      <c r="L74" s="19" t="e">
        <f>L75</f>
        <v>#REF!</v>
      </c>
      <c r="M74" s="19" t="e">
        <f>M75</f>
        <v>#REF!</v>
      </c>
      <c r="N74" s="19" t="e">
        <f>N75</f>
        <v>#REF!</v>
      </c>
      <c r="O74" s="20"/>
    </row>
    <row r="75" spans="1:15" ht="14.25" customHeight="1">
      <c r="A75" s="16"/>
      <c r="B75" s="17" t="s">
        <v>161</v>
      </c>
      <c r="C75" s="17" t="s">
        <v>20</v>
      </c>
      <c r="D75" s="17" t="s">
        <v>52</v>
      </c>
      <c r="E75" s="17" t="s">
        <v>27</v>
      </c>
      <c r="F75" s="17" t="s">
        <v>171</v>
      </c>
      <c r="G75" s="17" t="s">
        <v>27</v>
      </c>
      <c r="H75" s="17" t="s">
        <v>23</v>
      </c>
      <c r="I75" s="17" t="s">
        <v>123</v>
      </c>
      <c r="J75" s="18" t="s">
        <v>172</v>
      </c>
      <c r="K75" s="19" t="e">
        <f>#REF!</f>
        <v>#REF!</v>
      </c>
      <c r="L75" s="19" t="e">
        <f>#REF!</f>
        <v>#REF!</v>
      </c>
      <c r="M75" s="19" t="e">
        <f>#REF!</f>
        <v>#REF!</v>
      </c>
      <c r="N75" s="19" t="e">
        <f>#REF!</f>
        <v>#REF!</v>
      </c>
      <c r="O75" s="20"/>
    </row>
    <row r="76" spans="1:16" ht="28.5" customHeight="1">
      <c r="A76" s="16" t="s">
        <v>173</v>
      </c>
      <c r="B76" s="17" t="s">
        <v>174</v>
      </c>
      <c r="C76" s="17" t="s">
        <v>20</v>
      </c>
      <c r="D76" s="17" t="s">
        <v>56</v>
      </c>
      <c r="E76" s="17" t="s">
        <v>22</v>
      </c>
      <c r="F76" s="17" t="s">
        <v>21</v>
      </c>
      <c r="G76" s="17" t="s">
        <v>22</v>
      </c>
      <c r="H76" s="17" t="s">
        <v>23</v>
      </c>
      <c r="I76" s="17" t="s">
        <v>21</v>
      </c>
      <c r="J76" s="18" t="s">
        <v>175</v>
      </c>
      <c r="K76" s="19" t="e">
        <f>K77+K80</f>
        <v>#REF!</v>
      </c>
      <c r="L76" s="19" t="e">
        <f>L77+L80</f>
        <v>#REF!</v>
      </c>
      <c r="M76" s="19" t="e">
        <f>M77+M80</f>
        <v>#REF!</v>
      </c>
      <c r="N76" s="19" t="e">
        <f>N77+N80</f>
        <v>#REF!</v>
      </c>
      <c r="O76" s="20"/>
      <c r="P76" s="1">
        <v>6323.3</v>
      </c>
    </row>
    <row r="77" spans="1:15" ht="15" customHeight="1">
      <c r="A77" s="16" t="s">
        <v>176</v>
      </c>
      <c r="B77" s="17" t="s">
        <v>174</v>
      </c>
      <c r="C77" s="17" t="s">
        <v>20</v>
      </c>
      <c r="D77" s="17" t="s">
        <v>56</v>
      </c>
      <c r="E77" s="17" t="s">
        <v>27</v>
      </c>
      <c r="F77" s="17" t="s">
        <v>21</v>
      </c>
      <c r="G77" s="17" t="s">
        <v>22</v>
      </c>
      <c r="H77" s="17" t="s">
        <v>23</v>
      </c>
      <c r="I77" s="17" t="s">
        <v>177</v>
      </c>
      <c r="J77" s="18" t="s">
        <v>178</v>
      </c>
      <c r="K77" s="19" t="e">
        <f aca="true" t="shared" si="8" ref="K77:K78">K78</f>
        <v>#REF!</v>
      </c>
      <c r="L77" s="19" t="e">
        <f aca="true" t="shared" si="9" ref="L77:L78">L78</f>
        <v>#REF!</v>
      </c>
      <c r="M77" s="19" t="e">
        <f aca="true" t="shared" si="10" ref="M77:M78">M78</f>
        <v>#REF!</v>
      </c>
      <c r="N77" s="19" t="e">
        <f aca="true" t="shared" si="11" ref="N77:N78">N78</f>
        <v>#REF!</v>
      </c>
      <c r="O77" s="20"/>
    </row>
    <row r="78" spans="1:15" ht="16.5" customHeight="1">
      <c r="A78" s="16" t="s">
        <v>179</v>
      </c>
      <c r="B78" s="17" t="s">
        <v>174</v>
      </c>
      <c r="C78" s="17" t="s">
        <v>20</v>
      </c>
      <c r="D78" s="17" t="s">
        <v>56</v>
      </c>
      <c r="E78" s="17" t="s">
        <v>27</v>
      </c>
      <c r="F78" s="17" t="s">
        <v>180</v>
      </c>
      <c r="G78" s="17" t="s">
        <v>22</v>
      </c>
      <c r="H78" s="17" t="s">
        <v>23</v>
      </c>
      <c r="I78" s="17" t="s">
        <v>177</v>
      </c>
      <c r="J78" s="18" t="s">
        <v>181</v>
      </c>
      <c r="K78" s="19" t="e">
        <f t="shared" si="8"/>
        <v>#REF!</v>
      </c>
      <c r="L78" s="19" t="e">
        <f t="shared" si="9"/>
        <v>#REF!</v>
      </c>
      <c r="M78" s="19" t="e">
        <f t="shared" si="10"/>
        <v>#REF!</v>
      </c>
      <c r="N78" s="19" t="e">
        <f t="shared" si="11"/>
        <v>#REF!</v>
      </c>
      <c r="O78" s="20"/>
    </row>
    <row r="79" spans="1:15" ht="40.5" customHeight="1">
      <c r="A79" s="16" t="s">
        <v>182</v>
      </c>
      <c r="B79" s="17" t="s">
        <v>174</v>
      </c>
      <c r="C79" s="17" t="s">
        <v>20</v>
      </c>
      <c r="D79" s="17" t="s">
        <v>56</v>
      </c>
      <c r="E79" s="17" t="s">
        <v>27</v>
      </c>
      <c r="F79" s="17" t="s">
        <v>183</v>
      </c>
      <c r="G79" s="17" t="s">
        <v>71</v>
      </c>
      <c r="H79" s="17" t="s">
        <v>23</v>
      </c>
      <c r="I79" s="17" t="s">
        <v>177</v>
      </c>
      <c r="J79" s="18" t="s">
        <v>184</v>
      </c>
      <c r="K79" s="19" t="e">
        <f>#REF!+#REF!</f>
        <v>#REF!</v>
      </c>
      <c r="L79" s="19" t="e">
        <f>#REF!+#REF!</f>
        <v>#REF!</v>
      </c>
      <c r="M79" s="19" t="e">
        <f>#REF!+#REF!</f>
        <v>#REF!</v>
      </c>
      <c r="N79" s="19" t="e">
        <f>#REF!+#REF!</f>
        <v>#REF!</v>
      </c>
      <c r="O79" s="20"/>
    </row>
    <row r="80" spans="1:15" ht="15" customHeight="1">
      <c r="A80" s="16" t="s">
        <v>176</v>
      </c>
      <c r="B80" s="17" t="s">
        <v>109</v>
      </c>
      <c r="C80" s="17" t="s">
        <v>20</v>
      </c>
      <c r="D80" s="17" t="s">
        <v>56</v>
      </c>
      <c r="E80" s="17" t="s">
        <v>37</v>
      </c>
      <c r="F80" s="17" t="s">
        <v>21</v>
      </c>
      <c r="G80" s="17" t="s">
        <v>22</v>
      </c>
      <c r="H80" s="17" t="s">
        <v>23</v>
      </c>
      <c r="I80" s="17" t="s">
        <v>177</v>
      </c>
      <c r="J80" s="18" t="s">
        <v>185</v>
      </c>
      <c r="K80" s="19" t="e">
        <f>K83+K81</f>
        <v>#REF!</v>
      </c>
      <c r="L80" s="19" t="e">
        <f>L83+L81</f>
        <v>#REF!</v>
      </c>
      <c r="M80" s="19" t="e">
        <f>M83+M81</f>
        <v>#REF!</v>
      </c>
      <c r="N80" s="19" t="e">
        <f>N83+N81</f>
        <v>#REF!</v>
      </c>
      <c r="O80" s="20"/>
    </row>
    <row r="81" spans="1:15" ht="36.75" customHeight="1">
      <c r="A81" s="16"/>
      <c r="B81" s="17" t="s">
        <v>109</v>
      </c>
      <c r="C81" s="17" t="s">
        <v>20</v>
      </c>
      <c r="D81" s="17" t="s">
        <v>56</v>
      </c>
      <c r="E81" s="17" t="s">
        <v>37</v>
      </c>
      <c r="F81" s="17" t="s">
        <v>186</v>
      </c>
      <c r="G81" s="17" t="s">
        <v>22</v>
      </c>
      <c r="H81" s="17" t="s">
        <v>23</v>
      </c>
      <c r="I81" s="17" t="s">
        <v>177</v>
      </c>
      <c r="J81" s="18" t="s">
        <v>187</v>
      </c>
      <c r="K81" s="19" t="e">
        <f>K82</f>
        <v>#REF!</v>
      </c>
      <c r="L81" s="19" t="e">
        <f>L82</f>
        <v>#REF!</v>
      </c>
      <c r="M81" s="19" t="e">
        <f>M82</f>
        <v>#REF!</v>
      </c>
      <c r="N81" s="19" t="e">
        <f>N82</f>
        <v>#REF!</v>
      </c>
      <c r="O81" s="20"/>
    </row>
    <row r="82" spans="1:15" ht="38.25" customHeight="1">
      <c r="A82" s="16"/>
      <c r="B82" s="17" t="s">
        <v>109</v>
      </c>
      <c r="C82" s="17" t="s">
        <v>20</v>
      </c>
      <c r="D82" s="17" t="s">
        <v>56</v>
      </c>
      <c r="E82" s="17" t="s">
        <v>37</v>
      </c>
      <c r="F82" s="17" t="s">
        <v>188</v>
      </c>
      <c r="G82" s="17" t="s">
        <v>46</v>
      </c>
      <c r="H82" s="17" t="s">
        <v>23</v>
      </c>
      <c r="I82" s="17" t="s">
        <v>177</v>
      </c>
      <c r="J82" s="18" t="s">
        <v>189</v>
      </c>
      <c r="K82" s="19" t="e">
        <f>#REF!+#REF!</f>
        <v>#REF!</v>
      </c>
      <c r="L82" s="19" t="e">
        <f>#REF!+#REF!</f>
        <v>#REF!</v>
      </c>
      <c r="M82" s="19" t="e">
        <f>#REF!+#REF!</f>
        <v>#REF!</v>
      </c>
      <c r="N82" s="19" t="e">
        <f>#REF!+#REF!</f>
        <v>#REF!</v>
      </c>
      <c r="O82" s="20"/>
    </row>
    <row r="83" spans="1:15" ht="16.5" customHeight="1">
      <c r="A83" s="16" t="s">
        <v>179</v>
      </c>
      <c r="B83" s="17" t="s">
        <v>109</v>
      </c>
      <c r="C83" s="17" t="s">
        <v>20</v>
      </c>
      <c r="D83" s="17" t="s">
        <v>56</v>
      </c>
      <c r="E83" s="17" t="s">
        <v>37</v>
      </c>
      <c r="F83" s="17" t="s">
        <v>180</v>
      </c>
      <c r="G83" s="17" t="s">
        <v>22</v>
      </c>
      <c r="H83" s="17" t="s">
        <v>23</v>
      </c>
      <c r="I83" s="17" t="s">
        <v>177</v>
      </c>
      <c r="J83" s="18" t="s">
        <v>190</v>
      </c>
      <c r="K83" s="19" t="e">
        <f>K84</f>
        <v>#REF!</v>
      </c>
      <c r="L83" s="19" t="e">
        <f>L84</f>
        <v>#REF!</v>
      </c>
      <c r="M83" s="19" t="e">
        <f>M84</f>
        <v>#REF!</v>
      </c>
      <c r="N83" s="19" t="e">
        <f>N84</f>
        <v>#REF!</v>
      </c>
      <c r="O83" s="20"/>
    </row>
    <row r="84" spans="1:15" ht="40.5" customHeight="1">
      <c r="A84" s="16" t="s">
        <v>182</v>
      </c>
      <c r="B84" s="17" t="s">
        <v>109</v>
      </c>
      <c r="C84" s="17" t="s">
        <v>20</v>
      </c>
      <c r="D84" s="17" t="s">
        <v>56</v>
      </c>
      <c r="E84" s="17" t="s">
        <v>37</v>
      </c>
      <c r="F84" s="17" t="s">
        <v>183</v>
      </c>
      <c r="G84" s="17" t="s">
        <v>71</v>
      </c>
      <c r="H84" s="17" t="s">
        <v>23</v>
      </c>
      <c r="I84" s="17" t="s">
        <v>177</v>
      </c>
      <c r="J84" s="18" t="s">
        <v>191</v>
      </c>
      <c r="K84" s="19" t="e">
        <f>K85+K86+K87</f>
        <v>#REF!</v>
      </c>
      <c r="L84" s="19" t="e">
        <f>L85+L86+L87</f>
        <v>#REF!</v>
      </c>
      <c r="M84" s="19" t="e">
        <f>M85+M86+M87</f>
        <v>#REF!</v>
      </c>
      <c r="N84" s="19" t="e">
        <f>N85+N86+N87</f>
        <v>#REF!</v>
      </c>
      <c r="O84" s="20"/>
    </row>
    <row r="85" spans="1:15" ht="40.5" customHeight="1">
      <c r="A85" s="16"/>
      <c r="B85" s="31" t="s">
        <v>174</v>
      </c>
      <c r="C85" s="31" t="s">
        <v>20</v>
      </c>
      <c r="D85" s="31" t="s">
        <v>56</v>
      </c>
      <c r="E85" s="31" t="s">
        <v>37</v>
      </c>
      <c r="F85" s="31" t="s">
        <v>183</v>
      </c>
      <c r="G85" s="31" t="s">
        <v>71</v>
      </c>
      <c r="H85" s="31" t="s">
        <v>192</v>
      </c>
      <c r="I85" s="31" t="s">
        <v>177</v>
      </c>
      <c r="J85" s="32" t="s">
        <v>193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19" t="e">
        <f>#REF!</f>
        <v>#REF!</v>
      </c>
      <c r="O85" s="20"/>
    </row>
    <row r="86" spans="1:15" ht="40.5" customHeight="1">
      <c r="A86" s="16"/>
      <c r="B86" s="31" t="s">
        <v>174</v>
      </c>
      <c r="C86" s="31" t="s">
        <v>20</v>
      </c>
      <c r="D86" s="31" t="s">
        <v>56</v>
      </c>
      <c r="E86" s="31" t="s">
        <v>37</v>
      </c>
      <c r="F86" s="31" t="s">
        <v>183</v>
      </c>
      <c r="G86" s="31" t="s">
        <v>71</v>
      </c>
      <c r="H86" s="31" t="s">
        <v>194</v>
      </c>
      <c r="I86" s="31" t="s">
        <v>177</v>
      </c>
      <c r="J86" s="32" t="s">
        <v>195</v>
      </c>
      <c r="K86" s="19" t="e">
        <f>#REF!</f>
        <v>#REF!</v>
      </c>
      <c r="L86" s="19" t="e">
        <f>#REF!</f>
        <v>#REF!</v>
      </c>
      <c r="M86" s="19" t="e">
        <f>#REF!</f>
        <v>#REF!</v>
      </c>
      <c r="N86" s="19" t="e">
        <f>#REF!</f>
        <v>#REF!</v>
      </c>
      <c r="O86" s="20"/>
    </row>
    <row r="87" spans="1:15" ht="40.5" customHeight="1">
      <c r="A87" s="16"/>
      <c r="B87" s="31" t="s">
        <v>174</v>
      </c>
      <c r="C87" s="31" t="s">
        <v>20</v>
      </c>
      <c r="D87" s="31" t="s">
        <v>56</v>
      </c>
      <c r="E87" s="31" t="s">
        <v>37</v>
      </c>
      <c r="F87" s="31" t="s">
        <v>183</v>
      </c>
      <c r="G87" s="31" t="s">
        <v>71</v>
      </c>
      <c r="H87" s="31" t="s">
        <v>196</v>
      </c>
      <c r="I87" s="31" t="s">
        <v>177</v>
      </c>
      <c r="J87" s="32" t="s">
        <v>197</v>
      </c>
      <c r="K87" s="19" t="e">
        <f>K88+K89</f>
        <v>#REF!</v>
      </c>
      <c r="L87" s="19" t="e">
        <f>L88+L89</f>
        <v>#REF!</v>
      </c>
      <c r="M87" s="19" t="e">
        <f>M88+M89</f>
        <v>#REF!</v>
      </c>
      <c r="N87" s="19" t="e">
        <f>N88+N89</f>
        <v>#REF!</v>
      </c>
      <c r="O87" s="20"/>
    </row>
    <row r="88" spans="1:15" ht="40.5" customHeight="1">
      <c r="A88" s="16"/>
      <c r="B88" s="31" t="s">
        <v>109</v>
      </c>
      <c r="C88" s="31" t="s">
        <v>20</v>
      </c>
      <c r="D88" s="31" t="s">
        <v>56</v>
      </c>
      <c r="E88" s="31" t="s">
        <v>37</v>
      </c>
      <c r="F88" s="31" t="s">
        <v>183</v>
      </c>
      <c r="G88" s="31" t="s">
        <v>71</v>
      </c>
      <c r="H88" s="31" t="s">
        <v>196</v>
      </c>
      <c r="I88" s="31" t="s">
        <v>177</v>
      </c>
      <c r="J88" s="32" t="s">
        <v>197</v>
      </c>
      <c r="K88" s="19" t="e">
        <f>#REF!+#REF!</f>
        <v>#REF!</v>
      </c>
      <c r="L88" s="19" t="e">
        <f>#REF!+#REF!</f>
        <v>#REF!</v>
      </c>
      <c r="M88" s="19" t="e">
        <f>#REF!+#REF!</f>
        <v>#REF!</v>
      </c>
      <c r="N88" s="19" t="e">
        <f>#REF!+#REF!</f>
        <v>#REF!</v>
      </c>
      <c r="O88" s="20"/>
    </row>
    <row r="89" spans="1:15" ht="40.5" customHeight="1">
      <c r="A89" s="16"/>
      <c r="B89" s="31" t="s">
        <v>174</v>
      </c>
      <c r="C89" s="31" t="s">
        <v>20</v>
      </c>
      <c r="D89" s="31" t="s">
        <v>56</v>
      </c>
      <c r="E89" s="31" t="s">
        <v>37</v>
      </c>
      <c r="F89" s="31" t="s">
        <v>183</v>
      </c>
      <c r="G89" s="31" t="s">
        <v>71</v>
      </c>
      <c r="H89" s="31" t="s">
        <v>196</v>
      </c>
      <c r="I89" s="31" t="s">
        <v>177</v>
      </c>
      <c r="J89" s="32" t="s">
        <v>197</v>
      </c>
      <c r="K89" s="19" t="e">
        <f>#REF!</f>
        <v>#REF!</v>
      </c>
      <c r="L89" s="19" t="e">
        <f>#REF!</f>
        <v>#REF!</v>
      </c>
      <c r="M89" s="19" t="e">
        <f>#REF!</f>
        <v>#REF!</v>
      </c>
      <c r="N89" s="19" t="e">
        <f>#REF!</f>
        <v>#REF!</v>
      </c>
      <c r="O89" s="20"/>
    </row>
    <row r="90" spans="1:16" ht="28.5" customHeight="1">
      <c r="A90" s="16" t="s">
        <v>198</v>
      </c>
      <c r="B90" s="17" t="s">
        <v>21</v>
      </c>
      <c r="C90" s="17" t="s">
        <v>20</v>
      </c>
      <c r="D90" s="17" t="s">
        <v>199</v>
      </c>
      <c r="E90" s="17" t="s">
        <v>22</v>
      </c>
      <c r="F90" s="17" t="s">
        <v>21</v>
      </c>
      <c r="G90" s="17" t="s">
        <v>22</v>
      </c>
      <c r="H90" s="17" t="s">
        <v>23</v>
      </c>
      <c r="I90" s="17" t="s">
        <v>21</v>
      </c>
      <c r="J90" s="18" t="s">
        <v>200</v>
      </c>
      <c r="K90" s="19" t="e">
        <f>K91+K95</f>
        <v>#REF!</v>
      </c>
      <c r="L90" s="19" t="e">
        <f>L91+L95</f>
        <v>#REF!</v>
      </c>
      <c r="M90" s="19" t="e">
        <f>M91+M95</f>
        <v>#REF!</v>
      </c>
      <c r="N90" s="19" t="e">
        <f>N91+N95</f>
        <v>#REF!</v>
      </c>
      <c r="O90" s="20"/>
      <c r="P90" s="1">
        <v>900</v>
      </c>
    </row>
    <row r="91" spans="1:15" ht="67.5" customHeight="1">
      <c r="A91" s="16" t="s">
        <v>201</v>
      </c>
      <c r="B91" s="17" t="s">
        <v>109</v>
      </c>
      <c r="C91" s="17" t="s">
        <v>20</v>
      </c>
      <c r="D91" s="17" t="s">
        <v>199</v>
      </c>
      <c r="E91" s="17" t="s">
        <v>37</v>
      </c>
      <c r="F91" s="17" t="s">
        <v>21</v>
      </c>
      <c r="G91" s="17" t="s">
        <v>22</v>
      </c>
      <c r="H91" s="17" t="s">
        <v>23</v>
      </c>
      <c r="I91" s="17" t="s">
        <v>21</v>
      </c>
      <c r="J91" s="18" t="s">
        <v>202</v>
      </c>
      <c r="K91" s="19" t="e">
        <f>K92</f>
        <v>#REF!</v>
      </c>
      <c r="L91" s="19" t="e">
        <f>L92</f>
        <v>#REF!</v>
      </c>
      <c r="M91" s="19" t="e">
        <f>M92</f>
        <v>#REF!</v>
      </c>
      <c r="N91" s="19" t="e">
        <f>N92</f>
        <v>#REF!</v>
      </c>
      <c r="O91" s="20"/>
    </row>
    <row r="92" spans="1:15" ht="93.75" customHeight="1">
      <c r="A92" s="16" t="s">
        <v>203</v>
      </c>
      <c r="B92" s="17" t="s">
        <v>109</v>
      </c>
      <c r="C92" s="17" t="s">
        <v>20</v>
      </c>
      <c r="D92" s="17" t="s">
        <v>199</v>
      </c>
      <c r="E92" s="17" t="s">
        <v>37</v>
      </c>
      <c r="F92" s="17" t="s">
        <v>126</v>
      </c>
      <c r="G92" s="17" t="s">
        <v>71</v>
      </c>
      <c r="H92" s="17" t="s">
        <v>23</v>
      </c>
      <c r="I92" s="17" t="s">
        <v>204</v>
      </c>
      <c r="J92" s="18" t="s">
        <v>205</v>
      </c>
      <c r="K92" s="19" t="e">
        <f>K93+K94</f>
        <v>#REF!</v>
      </c>
      <c r="L92" s="19" t="e">
        <f>L93+L94</f>
        <v>#REF!</v>
      </c>
      <c r="M92" s="19" t="e">
        <f>M93+M94</f>
        <v>#REF!</v>
      </c>
      <c r="N92" s="19" t="e">
        <f>N93+N94</f>
        <v>#REF!</v>
      </c>
      <c r="O92" s="20"/>
    </row>
    <row r="93" spans="1:15" ht="93.75" customHeight="1">
      <c r="A93" s="16" t="s">
        <v>206</v>
      </c>
      <c r="B93" s="17" t="s">
        <v>109</v>
      </c>
      <c r="C93" s="17" t="s">
        <v>20</v>
      </c>
      <c r="D93" s="17" t="s">
        <v>199</v>
      </c>
      <c r="E93" s="17" t="s">
        <v>37</v>
      </c>
      <c r="F93" s="17" t="s">
        <v>207</v>
      </c>
      <c r="G93" s="17" t="s">
        <v>71</v>
      </c>
      <c r="H93" s="17" t="s">
        <v>23</v>
      </c>
      <c r="I93" s="17" t="s">
        <v>204</v>
      </c>
      <c r="J93" s="18" t="s">
        <v>208</v>
      </c>
      <c r="K93" s="19" t="e">
        <f>#REF!+#REF!</f>
        <v>#REF!</v>
      </c>
      <c r="L93" s="19" t="e">
        <f>#REF!+#REF!</f>
        <v>#REF!</v>
      </c>
      <c r="M93" s="19" t="e">
        <f>#REF!+#REF!</f>
        <v>#REF!</v>
      </c>
      <c r="N93" s="19" t="e">
        <f>#REF!+#REF!</f>
        <v>#REF!</v>
      </c>
      <c r="O93" s="20"/>
    </row>
    <row r="94" spans="1:15" ht="93.75" customHeight="1">
      <c r="A94" s="16"/>
      <c r="B94" s="17" t="s">
        <v>109</v>
      </c>
      <c r="C94" s="17" t="s">
        <v>20</v>
      </c>
      <c r="D94" s="17" t="s">
        <v>199</v>
      </c>
      <c r="E94" s="17" t="s">
        <v>37</v>
      </c>
      <c r="F94" s="17" t="s">
        <v>209</v>
      </c>
      <c r="G94" s="17" t="s">
        <v>71</v>
      </c>
      <c r="H94" s="17" t="s">
        <v>23</v>
      </c>
      <c r="I94" s="17" t="s">
        <v>210</v>
      </c>
      <c r="J94" s="18" t="s">
        <v>211</v>
      </c>
      <c r="K94" s="19" t="e">
        <f>#REF!</f>
        <v>#REF!</v>
      </c>
      <c r="L94" s="19" t="e">
        <f>#REF!</f>
        <v>#REF!</v>
      </c>
      <c r="M94" s="19" t="e">
        <f>#REF!</f>
        <v>#REF!</v>
      </c>
      <c r="N94" s="19" t="e">
        <f>#REF!</f>
        <v>#REF!</v>
      </c>
      <c r="O94" s="20"/>
    </row>
    <row r="95" spans="1:15" ht="25.5">
      <c r="A95" s="16" t="s">
        <v>201</v>
      </c>
      <c r="B95" s="17" t="s">
        <v>109</v>
      </c>
      <c r="C95" s="17" t="s">
        <v>20</v>
      </c>
      <c r="D95" s="17" t="s">
        <v>199</v>
      </c>
      <c r="E95" s="17" t="s">
        <v>83</v>
      </c>
      <c r="F95" s="17" t="s">
        <v>21</v>
      </c>
      <c r="G95" s="17" t="s">
        <v>22</v>
      </c>
      <c r="H95" s="17" t="s">
        <v>23</v>
      </c>
      <c r="I95" s="17" t="s">
        <v>212</v>
      </c>
      <c r="J95" s="18" t="s">
        <v>213</v>
      </c>
      <c r="K95" s="19" t="e">
        <f>K96+K98</f>
        <v>#REF!</v>
      </c>
      <c r="L95" s="19" t="e">
        <f>L96+L98</f>
        <v>#REF!</v>
      </c>
      <c r="M95" s="19" t="e">
        <f>M96+M98</f>
        <v>#REF!</v>
      </c>
      <c r="N95" s="19" t="e">
        <f>N96+N98</f>
        <v>#REF!</v>
      </c>
      <c r="O95" s="20"/>
    </row>
    <row r="96" spans="1:15" ht="25.5">
      <c r="A96" s="16" t="s">
        <v>203</v>
      </c>
      <c r="B96" s="17" t="s">
        <v>109</v>
      </c>
      <c r="C96" s="17" t="s">
        <v>20</v>
      </c>
      <c r="D96" s="17" t="s">
        <v>199</v>
      </c>
      <c r="E96" s="17" t="s">
        <v>83</v>
      </c>
      <c r="F96" s="17" t="s">
        <v>33</v>
      </c>
      <c r="G96" s="17" t="s">
        <v>22</v>
      </c>
      <c r="H96" s="17" t="s">
        <v>23</v>
      </c>
      <c r="I96" s="17" t="s">
        <v>212</v>
      </c>
      <c r="J96" s="18" t="s">
        <v>214</v>
      </c>
      <c r="K96" s="19" t="e">
        <f>K97</f>
        <v>#REF!</v>
      </c>
      <c r="L96" s="19" t="e">
        <f>L97</f>
        <v>#REF!</v>
      </c>
      <c r="M96" s="19" t="e">
        <f>M97</f>
        <v>#REF!</v>
      </c>
      <c r="N96" s="19" t="e">
        <f>N97</f>
        <v>#REF!</v>
      </c>
      <c r="O96" s="20"/>
    </row>
    <row r="97" spans="1:15" ht="51">
      <c r="A97" s="16" t="s">
        <v>206</v>
      </c>
      <c r="B97" s="17" t="s">
        <v>109</v>
      </c>
      <c r="C97" s="17" t="s">
        <v>20</v>
      </c>
      <c r="D97" s="17" t="s">
        <v>199</v>
      </c>
      <c r="E97" s="17" t="s">
        <v>83</v>
      </c>
      <c r="F97" s="17" t="s">
        <v>133</v>
      </c>
      <c r="G97" s="17" t="s">
        <v>71</v>
      </c>
      <c r="H97" s="17" t="s">
        <v>23</v>
      </c>
      <c r="I97" s="17" t="s">
        <v>212</v>
      </c>
      <c r="J97" s="18" t="s">
        <v>215</v>
      </c>
      <c r="K97" s="19" t="e">
        <f>#REF!</f>
        <v>#REF!</v>
      </c>
      <c r="L97" s="19" t="e">
        <f>#REF!</f>
        <v>#REF!</v>
      </c>
      <c r="M97" s="19" t="e">
        <f>#REF!</f>
        <v>#REF!</v>
      </c>
      <c r="N97" s="19" t="e">
        <f>#REF!</f>
        <v>#REF!</v>
      </c>
      <c r="O97" s="20"/>
    </row>
    <row r="98" spans="1:15" ht="38.25">
      <c r="A98" s="16" t="s">
        <v>203</v>
      </c>
      <c r="B98" s="17" t="s">
        <v>138</v>
      </c>
      <c r="C98" s="17" t="s">
        <v>20</v>
      </c>
      <c r="D98" s="17" t="s">
        <v>199</v>
      </c>
      <c r="E98" s="17" t="s">
        <v>83</v>
      </c>
      <c r="F98" s="17" t="s">
        <v>44</v>
      </c>
      <c r="G98" s="17" t="s">
        <v>22</v>
      </c>
      <c r="H98" s="17" t="s">
        <v>23</v>
      </c>
      <c r="I98" s="17" t="s">
        <v>212</v>
      </c>
      <c r="J98" s="18" t="s">
        <v>216</v>
      </c>
      <c r="K98" s="19" t="e">
        <f>K99</f>
        <v>#REF!</v>
      </c>
      <c r="L98" s="19" t="e">
        <f>L99</f>
        <v>#REF!</v>
      </c>
      <c r="M98" s="19" t="e">
        <f>M99</f>
        <v>#REF!</v>
      </c>
      <c r="N98" s="19" t="e">
        <f>N99</f>
        <v>#REF!</v>
      </c>
      <c r="O98" s="20"/>
    </row>
    <row r="99" spans="1:15" ht="51">
      <c r="A99" s="16" t="s">
        <v>206</v>
      </c>
      <c r="B99" s="17" t="s">
        <v>138</v>
      </c>
      <c r="C99" s="17" t="s">
        <v>20</v>
      </c>
      <c r="D99" s="17" t="s">
        <v>199</v>
      </c>
      <c r="E99" s="17" t="s">
        <v>83</v>
      </c>
      <c r="F99" s="17" t="s">
        <v>136</v>
      </c>
      <c r="G99" s="17" t="s">
        <v>46</v>
      </c>
      <c r="H99" s="17" t="s">
        <v>23</v>
      </c>
      <c r="I99" s="17" t="s">
        <v>212</v>
      </c>
      <c r="J99" s="18" t="s">
        <v>217</v>
      </c>
      <c r="K99" s="19" t="e">
        <f>#REF!+#REF!</f>
        <v>#REF!</v>
      </c>
      <c r="L99" s="19" t="e">
        <f>#REF!+#REF!</f>
        <v>#REF!</v>
      </c>
      <c r="M99" s="19" t="e">
        <f>#REF!+#REF!</f>
        <v>#REF!</v>
      </c>
      <c r="N99" s="19" t="e">
        <f>#REF!+#REF!</f>
        <v>#REF!</v>
      </c>
      <c r="O99" s="20"/>
    </row>
    <row r="100" spans="1:16" ht="15.75" customHeight="1">
      <c r="A100" s="16" t="s">
        <v>218</v>
      </c>
      <c r="B100" s="17" t="s">
        <v>21</v>
      </c>
      <c r="C100" s="17" t="s">
        <v>20</v>
      </c>
      <c r="D100" s="17" t="s">
        <v>219</v>
      </c>
      <c r="E100" s="17" t="s">
        <v>22</v>
      </c>
      <c r="F100" s="17" t="s">
        <v>21</v>
      </c>
      <c r="G100" s="17" t="s">
        <v>22</v>
      </c>
      <c r="H100" s="17" t="s">
        <v>23</v>
      </c>
      <c r="I100" s="17" t="s">
        <v>21</v>
      </c>
      <c r="J100" s="18" t="s">
        <v>220</v>
      </c>
      <c r="K100" s="19" t="e">
        <f>K101+K103+K106+K109+K110+K114+K116+K118+K123+K125</f>
        <v>#REF!</v>
      </c>
      <c r="L100" s="19" t="e">
        <f>L101+L103+L106+L109+L110+L114+L116+L118+L123+L125</f>
        <v>#REF!</v>
      </c>
      <c r="M100" s="19" t="e">
        <f>M101+M103+M106+M109+M110+M114+M116+M118+M123+M125</f>
        <v>#REF!</v>
      </c>
      <c r="N100" s="19" t="e">
        <f>N101+N103+N106+N109+N110+N114+N116+N118+N123+N125</f>
        <v>#REF!</v>
      </c>
      <c r="O100" s="20"/>
      <c r="P100" s="1">
        <v>987.7</v>
      </c>
    </row>
    <row r="101" spans="1:15" ht="79.5" customHeight="1">
      <c r="A101" s="16" t="s">
        <v>221</v>
      </c>
      <c r="B101" s="17" t="s">
        <v>222</v>
      </c>
      <c r="C101" s="17" t="s">
        <v>20</v>
      </c>
      <c r="D101" s="17" t="s">
        <v>219</v>
      </c>
      <c r="E101" s="17" t="s">
        <v>101</v>
      </c>
      <c r="F101" s="17" t="s">
        <v>21</v>
      </c>
      <c r="G101" s="17" t="s">
        <v>27</v>
      </c>
      <c r="H101" s="17" t="s">
        <v>23</v>
      </c>
      <c r="I101" s="17" t="s">
        <v>223</v>
      </c>
      <c r="J101" s="18" t="s">
        <v>224</v>
      </c>
      <c r="K101" s="19" t="e">
        <f>K102</f>
        <v>#REF!</v>
      </c>
      <c r="L101" s="19" t="e">
        <f>L102</f>
        <v>#REF!</v>
      </c>
      <c r="M101" s="19" t="e">
        <f>M102</f>
        <v>#REF!</v>
      </c>
      <c r="N101" s="19" t="e">
        <f>N102</f>
        <v>#REF!</v>
      </c>
      <c r="O101" s="20"/>
    </row>
    <row r="102" spans="1:15" ht="79.5" customHeight="1">
      <c r="A102" s="16" t="s">
        <v>225</v>
      </c>
      <c r="B102" s="17" t="s">
        <v>222</v>
      </c>
      <c r="C102" s="17" t="s">
        <v>20</v>
      </c>
      <c r="D102" s="17" t="s">
        <v>219</v>
      </c>
      <c r="E102" s="17" t="s">
        <v>101</v>
      </c>
      <c r="F102" s="17" t="s">
        <v>33</v>
      </c>
      <c r="G102" s="17" t="s">
        <v>27</v>
      </c>
      <c r="H102" s="17" t="s">
        <v>23</v>
      </c>
      <c r="I102" s="17" t="s">
        <v>223</v>
      </c>
      <c r="J102" s="18" t="s">
        <v>226</v>
      </c>
      <c r="K102" s="19" t="e">
        <f>#REF!+#REF!</f>
        <v>#REF!</v>
      </c>
      <c r="L102" s="19" t="e">
        <f>#REF!+#REF!</f>
        <v>#REF!</v>
      </c>
      <c r="M102" s="19" t="e">
        <f>#REF!+#REF!</f>
        <v>#REF!</v>
      </c>
      <c r="N102" s="19" t="e">
        <f>#REF!+#REF!</f>
        <v>#REF!</v>
      </c>
      <c r="O102" s="20"/>
    </row>
    <row r="103" spans="1:15" ht="44.25" customHeight="1">
      <c r="A103" s="16"/>
      <c r="B103" s="17" t="s">
        <v>227</v>
      </c>
      <c r="C103" s="17" t="s">
        <v>20</v>
      </c>
      <c r="D103" s="17" t="s">
        <v>219</v>
      </c>
      <c r="E103" s="17" t="s">
        <v>228</v>
      </c>
      <c r="F103" s="17" t="s">
        <v>126</v>
      </c>
      <c r="G103" s="17" t="s">
        <v>22</v>
      </c>
      <c r="H103" s="17" t="s">
        <v>23</v>
      </c>
      <c r="I103" s="17" t="s">
        <v>223</v>
      </c>
      <c r="J103" s="18" t="s">
        <v>229</v>
      </c>
      <c r="K103" s="19" t="e">
        <f>K104+K105</f>
        <v>#REF!</v>
      </c>
      <c r="L103" s="19" t="e">
        <f>L104+L105</f>
        <v>#REF!</v>
      </c>
      <c r="M103" s="19" t="e">
        <f>M104+M105</f>
        <v>#REF!</v>
      </c>
      <c r="N103" s="19" t="e">
        <f>N104+N105</f>
        <v>#REF!</v>
      </c>
      <c r="O103" s="20"/>
    </row>
    <row r="104" spans="1:15" ht="51.75" customHeight="1">
      <c r="A104" s="16"/>
      <c r="B104" s="17" t="s">
        <v>227</v>
      </c>
      <c r="C104" s="17" t="s">
        <v>20</v>
      </c>
      <c r="D104" s="17" t="s">
        <v>219</v>
      </c>
      <c r="E104" s="17" t="s">
        <v>228</v>
      </c>
      <c r="F104" s="17" t="s">
        <v>230</v>
      </c>
      <c r="G104" s="17" t="s">
        <v>71</v>
      </c>
      <c r="H104" s="17" t="s">
        <v>23</v>
      </c>
      <c r="I104" s="17" t="s">
        <v>223</v>
      </c>
      <c r="J104" s="18" t="s">
        <v>231</v>
      </c>
      <c r="K104" s="19" t="e">
        <f>#REF!+#REF!</f>
        <v>#REF!</v>
      </c>
      <c r="L104" s="19" t="e">
        <f>#REF!+#REF!</f>
        <v>#REF!</v>
      </c>
      <c r="M104" s="19" t="e">
        <f>#REF!+#REF!</f>
        <v>#REF!</v>
      </c>
      <c r="N104" s="19" t="e">
        <f>#REF!+#REF!</f>
        <v>#REF!</v>
      </c>
      <c r="O104" s="20"/>
    </row>
    <row r="105" spans="1:15" ht="51.75" customHeight="1">
      <c r="A105" s="16"/>
      <c r="B105" s="17" t="s">
        <v>109</v>
      </c>
      <c r="C105" s="17" t="s">
        <v>20</v>
      </c>
      <c r="D105" s="17" t="s">
        <v>219</v>
      </c>
      <c r="E105" s="17" t="s">
        <v>228</v>
      </c>
      <c r="F105" s="17" t="s">
        <v>230</v>
      </c>
      <c r="G105" s="17" t="s">
        <v>71</v>
      </c>
      <c r="H105" s="17" t="s">
        <v>23</v>
      </c>
      <c r="I105" s="17" t="s">
        <v>223</v>
      </c>
      <c r="J105" s="18" t="s">
        <v>231</v>
      </c>
      <c r="K105" s="19" t="e">
        <f>#REF!</f>
        <v>#REF!</v>
      </c>
      <c r="L105" s="19" t="e">
        <f>#REF!</f>
        <v>#REF!</v>
      </c>
      <c r="M105" s="19" t="e">
        <f>#REF!</f>
        <v>#REF!</v>
      </c>
      <c r="N105" s="19" t="e">
        <f>#REF!</f>
        <v>#REF!</v>
      </c>
      <c r="O105" s="20"/>
    </row>
    <row r="106" spans="1:15" ht="93" customHeight="1">
      <c r="A106" s="16" t="s">
        <v>232</v>
      </c>
      <c r="B106" s="17" t="s">
        <v>47</v>
      </c>
      <c r="C106" s="17" t="s">
        <v>20</v>
      </c>
      <c r="D106" s="17" t="s">
        <v>219</v>
      </c>
      <c r="E106" s="17" t="s">
        <v>233</v>
      </c>
      <c r="F106" s="17" t="s">
        <v>21</v>
      </c>
      <c r="G106" s="17" t="s">
        <v>22</v>
      </c>
      <c r="H106" s="17" t="s">
        <v>23</v>
      </c>
      <c r="I106" s="17" t="s">
        <v>223</v>
      </c>
      <c r="J106" s="18" t="s">
        <v>234</v>
      </c>
      <c r="K106" s="19" t="e">
        <f>SUM(K107:K108)</f>
        <v>#REF!</v>
      </c>
      <c r="L106" s="19" t="e">
        <f>SUM(L107:L108)</f>
        <v>#REF!</v>
      </c>
      <c r="M106" s="19" t="e">
        <f>SUM(M107:M108)</f>
        <v>#REF!</v>
      </c>
      <c r="N106" s="19" t="e">
        <f>SUM(N107:N108)</f>
        <v>#REF!</v>
      </c>
      <c r="O106" s="20"/>
    </row>
    <row r="107" spans="1:15" ht="29.25" customHeight="1">
      <c r="A107" s="16" t="s">
        <v>235</v>
      </c>
      <c r="B107" s="17" t="s">
        <v>47</v>
      </c>
      <c r="C107" s="17" t="s">
        <v>20</v>
      </c>
      <c r="D107" s="17" t="s">
        <v>219</v>
      </c>
      <c r="E107" s="17" t="s">
        <v>233</v>
      </c>
      <c r="F107" s="17" t="s">
        <v>126</v>
      </c>
      <c r="G107" s="17" t="s">
        <v>27</v>
      </c>
      <c r="H107" s="17" t="s">
        <v>23</v>
      </c>
      <c r="I107" s="17" t="s">
        <v>223</v>
      </c>
      <c r="J107" s="18" t="s">
        <v>236</v>
      </c>
      <c r="K107" s="19" t="e">
        <f>#REF!+#REF!</f>
        <v>#REF!</v>
      </c>
      <c r="L107" s="19" t="e">
        <f>#REF!+#REF!</f>
        <v>#REF!</v>
      </c>
      <c r="M107" s="19" t="e">
        <f>#REF!+#REF!</f>
        <v>#REF!</v>
      </c>
      <c r="N107" s="19" t="e">
        <f>#REF!+#REF!</f>
        <v>#REF!</v>
      </c>
      <c r="O107" s="20"/>
    </row>
    <row r="108" spans="1:15" ht="25.5">
      <c r="A108" s="16" t="s">
        <v>237</v>
      </c>
      <c r="B108" s="17" t="s">
        <v>47</v>
      </c>
      <c r="C108" s="17" t="s">
        <v>20</v>
      </c>
      <c r="D108" s="17" t="s">
        <v>219</v>
      </c>
      <c r="E108" s="17" t="s">
        <v>233</v>
      </c>
      <c r="F108" s="17" t="s">
        <v>186</v>
      </c>
      <c r="G108" s="17" t="s">
        <v>27</v>
      </c>
      <c r="H108" s="17" t="s">
        <v>23</v>
      </c>
      <c r="I108" s="17" t="s">
        <v>223</v>
      </c>
      <c r="J108" s="18" t="s">
        <v>238</v>
      </c>
      <c r="K108" s="19" t="e">
        <f>#REF!+#REF!</f>
        <v>#REF!</v>
      </c>
      <c r="L108" s="19" t="e">
        <f>#REF!+#REF!</f>
        <v>#REF!</v>
      </c>
      <c r="M108" s="19" t="e">
        <f>#REF!+#REF!</f>
        <v>#REF!</v>
      </c>
      <c r="N108" s="19" t="e">
        <f>#REF!+#REF!</f>
        <v>#REF!</v>
      </c>
      <c r="O108" s="20"/>
    </row>
    <row r="109" spans="1:15" ht="51">
      <c r="A109" s="16"/>
      <c r="B109" s="17" t="s">
        <v>222</v>
      </c>
      <c r="C109" s="17" t="s">
        <v>20</v>
      </c>
      <c r="D109" s="17" t="s">
        <v>219</v>
      </c>
      <c r="E109" s="17" t="s">
        <v>239</v>
      </c>
      <c r="F109" s="17" t="s">
        <v>33</v>
      </c>
      <c r="G109" s="17" t="s">
        <v>27</v>
      </c>
      <c r="H109" s="17" t="s">
        <v>23</v>
      </c>
      <c r="I109" s="17" t="s">
        <v>223</v>
      </c>
      <c r="J109" s="18" t="s">
        <v>240</v>
      </c>
      <c r="K109" s="19" t="e">
        <f>#REF!</f>
        <v>#REF!</v>
      </c>
      <c r="L109" s="19" t="e">
        <f>#REF!</f>
        <v>#REF!</v>
      </c>
      <c r="M109" s="19" t="e">
        <f>#REF!</f>
        <v>#REF!</v>
      </c>
      <c r="N109" s="19" t="e">
        <f>#REF!</f>
        <v>#REF!</v>
      </c>
      <c r="O109" s="20"/>
    </row>
    <row r="110" spans="1:15" ht="27" customHeight="1">
      <c r="A110" s="16" t="s">
        <v>241</v>
      </c>
      <c r="B110" s="17" t="s">
        <v>21</v>
      </c>
      <c r="C110" s="17" t="s">
        <v>20</v>
      </c>
      <c r="D110" s="17" t="s">
        <v>219</v>
      </c>
      <c r="E110" s="17" t="s">
        <v>242</v>
      </c>
      <c r="F110" s="17" t="s">
        <v>21</v>
      </c>
      <c r="G110" s="17" t="s">
        <v>27</v>
      </c>
      <c r="H110" s="17" t="s">
        <v>23</v>
      </c>
      <c r="I110" s="17" t="s">
        <v>223</v>
      </c>
      <c r="J110" s="18" t="s">
        <v>243</v>
      </c>
      <c r="K110" s="19" t="e">
        <f>K111+K113</f>
        <v>#REF!</v>
      </c>
      <c r="L110" s="19" t="e">
        <f>L111+L113</f>
        <v>#REF!</v>
      </c>
      <c r="M110" s="19" t="e">
        <f>M111+M113</f>
        <v>#REF!</v>
      </c>
      <c r="N110" s="19" t="e">
        <f>N111+N113</f>
        <v>#REF!</v>
      </c>
      <c r="O110" s="20"/>
    </row>
    <row r="111" spans="1:15" ht="41.25" customHeight="1">
      <c r="A111" s="16" t="s">
        <v>244</v>
      </c>
      <c r="B111" s="17" t="s">
        <v>21</v>
      </c>
      <c r="C111" s="17" t="s">
        <v>20</v>
      </c>
      <c r="D111" s="17" t="s">
        <v>219</v>
      </c>
      <c r="E111" s="17" t="s">
        <v>242</v>
      </c>
      <c r="F111" s="17" t="s">
        <v>33</v>
      </c>
      <c r="G111" s="17" t="s">
        <v>27</v>
      </c>
      <c r="H111" s="17" t="s">
        <v>23</v>
      </c>
      <c r="I111" s="17" t="s">
        <v>223</v>
      </c>
      <c r="J111" s="18" t="s">
        <v>245</v>
      </c>
      <c r="K111" s="19" t="e">
        <f>K112</f>
        <v>#REF!</v>
      </c>
      <c r="L111" s="19" t="e">
        <f>L112</f>
        <v>#REF!</v>
      </c>
      <c r="M111" s="19" t="e">
        <f>M112</f>
        <v>#REF!</v>
      </c>
      <c r="N111" s="19" t="e">
        <f>N112</f>
        <v>#REF!</v>
      </c>
      <c r="O111" s="20"/>
    </row>
    <row r="112" spans="1:15" ht="54" customHeight="1">
      <c r="A112" s="16" t="s">
        <v>246</v>
      </c>
      <c r="B112" s="17" t="s">
        <v>21</v>
      </c>
      <c r="C112" s="17" t="s">
        <v>20</v>
      </c>
      <c r="D112" s="17" t="s">
        <v>219</v>
      </c>
      <c r="E112" s="17" t="s">
        <v>242</v>
      </c>
      <c r="F112" s="17" t="s">
        <v>247</v>
      </c>
      <c r="G112" s="17" t="s">
        <v>27</v>
      </c>
      <c r="H112" s="17" t="s">
        <v>23</v>
      </c>
      <c r="I112" s="17" t="s">
        <v>223</v>
      </c>
      <c r="J112" s="18" t="s">
        <v>248</v>
      </c>
      <c r="K112" s="19" t="e">
        <f>#REF!+#REF!</f>
        <v>#REF!</v>
      </c>
      <c r="L112" s="19" t="e">
        <f>#REF!+#REF!</f>
        <v>#REF!</v>
      </c>
      <c r="M112" s="19" t="e">
        <f>#REF!+#REF!</f>
        <v>#REF!</v>
      </c>
      <c r="N112" s="19" t="e">
        <f>#REF!+#REF!</f>
        <v>#REF!</v>
      </c>
      <c r="O112" s="20"/>
    </row>
    <row r="113" spans="1:15" ht="30" customHeight="1">
      <c r="A113" s="16" t="s">
        <v>249</v>
      </c>
      <c r="B113" s="17" t="s">
        <v>21</v>
      </c>
      <c r="C113" s="17" t="s">
        <v>20</v>
      </c>
      <c r="D113" s="17" t="s">
        <v>219</v>
      </c>
      <c r="E113" s="17" t="s">
        <v>242</v>
      </c>
      <c r="F113" s="17" t="s">
        <v>47</v>
      </c>
      <c r="G113" s="17" t="s">
        <v>27</v>
      </c>
      <c r="H113" s="17" t="s">
        <v>23</v>
      </c>
      <c r="I113" s="17" t="s">
        <v>223</v>
      </c>
      <c r="J113" s="18" t="s">
        <v>250</v>
      </c>
      <c r="K113" s="19" t="e">
        <f>#REF!+#REF!</f>
        <v>#REF!</v>
      </c>
      <c r="L113" s="19" t="e">
        <f>#REF!+#REF!</f>
        <v>#REF!</v>
      </c>
      <c r="M113" s="19" t="e">
        <f>#REF!+#REF!</f>
        <v>#REF!</v>
      </c>
      <c r="N113" s="19" t="e">
        <f>#REF!+#REF!</f>
        <v>#REF!</v>
      </c>
      <c r="O113" s="20"/>
    </row>
    <row r="114" spans="1:15" ht="54" customHeight="1">
      <c r="A114" s="16" t="s">
        <v>251</v>
      </c>
      <c r="B114" s="17" t="s">
        <v>21</v>
      </c>
      <c r="C114" s="17" t="s">
        <v>20</v>
      </c>
      <c r="D114" s="17" t="s">
        <v>219</v>
      </c>
      <c r="E114" s="17" t="s">
        <v>82</v>
      </c>
      <c r="F114" s="17" t="s">
        <v>21</v>
      </c>
      <c r="G114" s="17" t="s">
        <v>22</v>
      </c>
      <c r="H114" s="17" t="s">
        <v>23</v>
      </c>
      <c r="I114" s="17" t="s">
        <v>223</v>
      </c>
      <c r="J114" s="18" t="s">
        <v>252</v>
      </c>
      <c r="K114" s="19" t="e">
        <f>K115</f>
        <v>#REF!</v>
      </c>
      <c r="L114" s="19" t="e">
        <f>L115</f>
        <v>#REF!</v>
      </c>
      <c r="M114" s="19" t="e">
        <f>M115</f>
        <v>#REF!</v>
      </c>
      <c r="N114" s="19" t="e">
        <f>N115</f>
        <v>#REF!</v>
      </c>
      <c r="O114" s="20"/>
    </row>
    <row r="115" spans="1:15" ht="66.75" customHeight="1">
      <c r="A115" s="16" t="s">
        <v>253</v>
      </c>
      <c r="B115" s="17" t="s">
        <v>21</v>
      </c>
      <c r="C115" s="17" t="s">
        <v>20</v>
      </c>
      <c r="D115" s="17" t="s">
        <v>219</v>
      </c>
      <c r="E115" s="17" t="s">
        <v>82</v>
      </c>
      <c r="F115" s="17" t="s">
        <v>126</v>
      </c>
      <c r="G115" s="17" t="s">
        <v>71</v>
      </c>
      <c r="H115" s="17" t="s">
        <v>23</v>
      </c>
      <c r="I115" s="17" t="s">
        <v>223</v>
      </c>
      <c r="J115" s="18" t="s">
        <v>254</v>
      </c>
      <c r="K115" s="19" t="e">
        <f>#REF!+#REF!</f>
        <v>#REF!</v>
      </c>
      <c r="L115" s="19" t="e">
        <f>#REF!+#REF!</f>
        <v>#REF!</v>
      </c>
      <c r="M115" s="19" t="e">
        <f>#REF!+#REF!</f>
        <v>#REF!</v>
      </c>
      <c r="N115" s="19" t="e">
        <f>#REF!+#REF!</f>
        <v>#REF!</v>
      </c>
      <c r="O115" s="20"/>
    </row>
    <row r="116" spans="1:15" ht="25.5">
      <c r="A116" s="16" t="s">
        <v>255</v>
      </c>
      <c r="B116" s="17" t="s">
        <v>256</v>
      </c>
      <c r="C116" s="17" t="s">
        <v>20</v>
      </c>
      <c r="D116" s="17" t="s">
        <v>219</v>
      </c>
      <c r="E116" s="17" t="s">
        <v>87</v>
      </c>
      <c r="F116" s="17" t="s">
        <v>21</v>
      </c>
      <c r="G116" s="17" t="s">
        <v>22</v>
      </c>
      <c r="H116" s="17" t="s">
        <v>23</v>
      </c>
      <c r="I116" s="17" t="s">
        <v>223</v>
      </c>
      <c r="J116" s="18" t="s">
        <v>257</v>
      </c>
      <c r="K116" s="19" t="e">
        <f>K117</f>
        <v>#REF!</v>
      </c>
      <c r="L116" s="19" t="e">
        <f>L117</f>
        <v>#REF!</v>
      </c>
      <c r="M116" s="19" t="e">
        <f>M117</f>
        <v>#REF!</v>
      </c>
      <c r="N116" s="19" t="e">
        <f>N117</f>
        <v>#REF!</v>
      </c>
      <c r="O116" s="20"/>
    </row>
    <row r="117" spans="1:15" ht="38.25">
      <c r="A117" s="16" t="s">
        <v>258</v>
      </c>
      <c r="B117" s="17" t="s">
        <v>256</v>
      </c>
      <c r="C117" s="17" t="s">
        <v>20</v>
      </c>
      <c r="D117" s="17" t="s">
        <v>219</v>
      </c>
      <c r="E117" s="17" t="s">
        <v>87</v>
      </c>
      <c r="F117" s="17" t="s">
        <v>47</v>
      </c>
      <c r="G117" s="17" t="s">
        <v>71</v>
      </c>
      <c r="H117" s="17" t="s">
        <v>23</v>
      </c>
      <c r="I117" s="17" t="s">
        <v>223</v>
      </c>
      <c r="J117" s="18" t="s">
        <v>259</v>
      </c>
      <c r="K117" s="19" t="e">
        <f>#REF!+#REF!</f>
        <v>#REF!</v>
      </c>
      <c r="L117" s="19" t="e">
        <f>#REF!+#REF!</f>
        <v>#REF!</v>
      </c>
      <c r="M117" s="19" t="e">
        <f>#REF!+#REF!</f>
        <v>#REF!</v>
      </c>
      <c r="N117" s="19" t="e">
        <f>#REF!+#REF!</f>
        <v>#REF!</v>
      </c>
      <c r="O117" s="20"/>
    </row>
    <row r="118" spans="1:15" ht="63.75">
      <c r="A118" s="16" t="s">
        <v>260</v>
      </c>
      <c r="B118" s="17" t="s">
        <v>21</v>
      </c>
      <c r="C118" s="17" t="s">
        <v>20</v>
      </c>
      <c r="D118" s="17" t="s">
        <v>219</v>
      </c>
      <c r="E118" s="17" t="s">
        <v>261</v>
      </c>
      <c r="F118" s="17" t="s">
        <v>21</v>
      </c>
      <c r="G118" s="17" t="s">
        <v>27</v>
      </c>
      <c r="H118" s="17" t="s">
        <v>23</v>
      </c>
      <c r="I118" s="17" t="s">
        <v>223</v>
      </c>
      <c r="J118" s="18" t="s">
        <v>262</v>
      </c>
      <c r="K118" s="19" t="e">
        <f>SUM(K119:K122)</f>
        <v>#REF!</v>
      </c>
      <c r="L118" s="19" t="e">
        <f>SUM(L119:L122)</f>
        <v>#REF!</v>
      </c>
      <c r="M118" s="19" t="e">
        <f>SUM(M119:M122)</f>
        <v>#REF!</v>
      </c>
      <c r="N118" s="19" t="e">
        <f>SUM(N119:N122)</f>
        <v>#REF!</v>
      </c>
      <c r="O118" s="20"/>
    </row>
    <row r="119" spans="1:15" ht="63.75">
      <c r="A119" s="16" t="s">
        <v>260</v>
      </c>
      <c r="B119" s="17" t="s">
        <v>263</v>
      </c>
      <c r="C119" s="17" t="s">
        <v>20</v>
      </c>
      <c r="D119" s="17" t="s">
        <v>219</v>
      </c>
      <c r="E119" s="17" t="s">
        <v>261</v>
      </c>
      <c r="F119" s="17" t="s">
        <v>21</v>
      </c>
      <c r="G119" s="17" t="s">
        <v>27</v>
      </c>
      <c r="H119" s="17" t="s">
        <v>23</v>
      </c>
      <c r="I119" s="17" t="s">
        <v>223</v>
      </c>
      <c r="J119" s="18" t="s">
        <v>262</v>
      </c>
      <c r="K119" s="19" t="e">
        <f>#REF!+#REF!</f>
        <v>#REF!</v>
      </c>
      <c r="L119" s="19" t="e">
        <f>#REF!+#REF!</f>
        <v>#REF!</v>
      </c>
      <c r="M119" s="19" t="e">
        <f>#REF!+#REF!</f>
        <v>#REF!</v>
      </c>
      <c r="N119" s="19" t="e">
        <f>#REF!+#REF!</f>
        <v>#REF!</v>
      </c>
      <c r="O119" s="20"/>
    </row>
    <row r="120" spans="1:15" ht="63.75">
      <c r="A120" s="16"/>
      <c r="B120" s="17" t="s">
        <v>264</v>
      </c>
      <c r="C120" s="17" t="s">
        <v>20</v>
      </c>
      <c r="D120" s="17" t="s">
        <v>219</v>
      </c>
      <c r="E120" s="17" t="s">
        <v>261</v>
      </c>
      <c r="F120" s="17" t="s">
        <v>21</v>
      </c>
      <c r="G120" s="17" t="s">
        <v>27</v>
      </c>
      <c r="H120" s="17" t="s">
        <v>23</v>
      </c>
      <c r="I120" s="17" t="s">
        <v>223</v>
      </c>
      <c r="J120" s="18" t="s">
        <v>262</v>
      </c>
      <c r="K120" s="19" t="e">
        <f>#REF!+#REF!</f>
        <v>#REF!</v>
      </c>
      <c r="L120" s="19" t="e">
        <f>#REF!+#REF!</f>
        <v>#REF!</v>
      </c>
      <c r="M120" s="19" t="e">
        <f>#REF!+#REF!</f>
        <v>#REF!</v>
      </c>
      <c r="N120" s="19" t="e">
        <f>#REF!+#REF!</f>
        <v>#REF!</v>
      </c>
      <c r="O120" s="20"/>
    </row>
    <row r="121" spans="1:15" ht="63.75">
      <c r="A121" s="16" t="s">
        <v>260</v>
      </c>
      <c r="B121" s="17" t="s">
        <v>206</v>
      </c>
      <c r="C121" s="17" t="s">
        <v>20</v>
      </c>
      <c r="D121" s="17" t="s">
        <v>219</v>
      </c>
      <c r="E121" s="17" t="s">
        <v>261</v>
      </c>
      <c r="F121" s="17" t="s">
        <v>21</v>
      </c>
      <c r="G121" s="17" t="s">
        <v>27</v>
      </c>
      <c r="H121" s="17" t="s">
        <v>23</v>
      </c>
      <c r="I121" s="17" t="s">
        <v>223</v>
      </c>
      <c r="J121" s="18" t="s">
        <v>262</v>
      </c>
      <c r="K121" s="19" t="e">
        <f>#REF!+#REF!</f>
        <v>#REF!</v>
      </c>
      <c r="L121" s="19" t="e">
        <f>#REF!+#REF!</f>
        <v>#REF!</v>
      </c>
      <c r="M121" s="19" t="e">
        <f>#REF!+#REF!</f>
        <v>#REF!</v>
      </c>
      <c r="N121" s="19" t="e">
        <f>#REF!+#REF!</f>
        <v>#REF!</v>
      </c>
      <c r="O121" s="20"/>
    </row>
    <row r="122" spans="1:15" ht="63.75">
      <c r="A122" s="16" t="s">
        <v>260</v>
      </c>
      <c r="B122" s="17" t="s">
        <v>21</v>
      </c>
      <c r="C122" s="17" t="s">
        <v>20</v>
      </c>
      <c r="D122" s="17" t="s">
        <v>219</v>
      </c>
      <c r="E122" s="17" t="s">
        <v>261</v>
      </c>
      <c r="F122" s="17" t="s">
        <v>21</v>
      </c>
      <c r="G122" s="17" t="s">
        <v>27</v>
      </c>
      <c r="H122" s="17" t="s">
        <v>23</v>
      </c>
      <c r="I122" s="17" t="s">
        <v>223</v>
      </c>
      <c r="J122" s="18" t="s">
        <v>262</v>
      </c>
      <c r="K122" s="19" t="e">
        <f>#REF!+#REF!</f>
        <v>#REF!</v>
      </c>
      <c r="L122" s="19" t="e">
        <f>#REF!+#REF!</f>
        <v>#REF!</v>
      </c>
      <c r="M122" s="19" t="e">
        <f>#REF!+#REF!</f>
        <v>#REF!</v>
      </c>
      <c r="N122" s="19" t="e">
        <f>#REF!+#REF!</f>
        <v>#REF!</v>
      </c>
      <c r="O122" s="20"/>
    </row>
    <row r="123" spans="1:15" ht="38.25">
      <c r="A123" s="16" t="s">
        <v>260</v>
      </c>
      <c r="B123" s="17" t="s">
        <v>21</v>
      </c>
      <c r="C123" s="17" t="s">
        <v>20</v>
      </c>
      <c r="D123" s="17" t="s">
        <v>219</v>
      </c>
      <c r="E123" s="17" t="s">
        <v>265</v>
      </c>
      <c r="F123" s="17" t="s">
        <v>21</v>
      </c>
      <c r="G123" s="17" t="s">
        <v>37</v>
      </c>
      <c r="H123" s="17" t="s">
        <v>23</v>
      </c>
      <c r="I123" s="17" t="s">
        <v>223</v>
      </c>
      <c r="J123" s="18" t="s">
        <v>266</v>
      </c>
      <c r="K123" s="19" t="e">
        <f>SUM(K124)</f>
        <v>#REF!</v>
      </c>
      <c r="L123" s="19" t="e">
        <f>SUM(L124)</f>
        <v>#REF!</v>
      </c>
      <c r="M123" s="19" t="e">
        <f>SUM(M124)</f>
        <v>#REF!</v>
      </c>
      <c r="N123" s="19" t="e">
        <f>SUM(N124)</f>
        <v>#REF!</v>
      </c>
      <c r="O123" s="20"/>
    </row>
    <row r="124" spans="1:15" ht="52.5" customHeight="1">
      <c r="A124" s="16" t="s">
        <v>267</v>
      </c>
      <c r="B124" s="17" t="s">
        <v>268</v>
      </c>
      <c r="C124" s="17" t="s">
        <v>20</v>
      </c>
      <c r="D124" s="17" t="s">
        <v>219</v>
      </c>
      <c r="E124" s="17" t="s">
        <v>265</v>
      </c>
      <c r="F124" s="17" t="s">
        <v>50</v>
      </c>
      <c r="G124" s="17" t="s">
        <v>37</v>
      </c>
      <c r="H124" s="17" t="s">
        <v>23</v>
      </c>
      <c r="I124" s="17" t="s">
        <v>223</v>
      </c>
      <c r="J124" s="18" t="s">
        <v>269</v>
      </c>
      <c r="K124" s="19" t="e">
        <f>#REF!+#REF!</f>
        <v>#REF!</v>
      </c>
      <c r="L124" s="19" t="e">
        <f>#REF!+#REF!</f>
        <v>#REF!</v>
      </c>
      <c r="M124" s="19" t="e">
        <f>#REF!+#REF!</f>
        <v>#REF!</v>
      </c>
      <c r="N124" s="19" t="e">
        <f>#REF!+#REF!</f>
        <v>#REF!</v>
      </c>
      <c r="O124" s="20"/>
    </row>
    <row r="125" spans="1:15" ht="28.5" customHeight="1">
      <c r="A125" s="16" t="s">
        <v>270</v>
      </c>
      <c r="B125" s="17" t="s">
        <v>21</v>
      </c>
      <c r="C125" s="17" t="s">
        <v>20</v>
      </c>
      <c r="D125" s="17" t="s">
        <v>219</v>
      </c>
      <c r="E125" s="17" t="s">
        <v>271</v>
      </c>
      <c r="F125" s="17" t="s">
        <v>21</v>
      </c>
      <c r="G125" s="17" t="s">
        <v>22</v>
      </c>
      <c r="H125" s="17" t="s">
        <v>23</v>
      </c>
      <c r="I125" s="17" t="s">
        <v>223</v>
      </c>
      <c r="J125" s="18" t="s">
        <v>272</v>
      </c>
      <c r="K125" s="19" t="e">
        <f>K126+K133</f>
        <v>#REF!</v>
      </c>
      <c r="L125" s="19" t="e">
        <f>L126+L133</f>
        <v>#REF!</v>
      </c>
      <c r="M125" s="19" t="e">
        <f>M126+M133</f>
        <v>#REF!</v>
      </c>
      <c r="N125" s="19" t="e">
        <f>N126+N133</f>
        <v>#REF!</v>
      </c>
      <c r="O125" s="20"/>
    </row>
    <row r="126" spans="1:15" ht="42" customHeight="1">
      <c r="A126" s="16" t="s">
        <v>59</v>
      </c>
      <c r="B126" s="17" t="s">
        <v>21</v>
      </c>
      <c r="C126" s="17" t="s">
        <v>20</v>
      </c>
      <c r="D126" s="17" t="s">
        <v>219</v>
      </c>
      <c r="E126" s="17" t="s">
        <v>271</v>
      </c>
      <c r="F126" s="17" t="s">
        <v>126</v>
      </c>
      <c r="G126" s="17" t="s">
        <v>71</v>
      </c>
      <c r="H126" s="17" t="s">
        <v>23</v>
      </c>
      <c r="I126" s="17" t="s">
        <v>223</v>
      </c>
      <c r="J126" s="18" t="s">
        <v>273</v>
      </c>
      <c r="K126" s="19" t="e">
        <f>SUM(K127:K132)</f>
        <v>#REF!</v>
      </c>
      <c r="L126" s="19" t="e">
        <f>SUM(L127:L132)</f>
        <v>#REF!</v>
      </c>
      <c r="M126" s="19" t="e">
        <f>SUM(M127:M132)</f>
        <v>#REF!</v>
      </c>
      <c r="N126" s="19" t="e">
        <f>SUM(N127:N132)</f>
        <v>#REF!</v>
      </c>
      <c r="O126" s="20"/>
    </row>
    <row r="127" spans="1:15" ht="42" customHeight="1">
      <c r="A127" s="16" t="s">
        <v>59</v>
      </c>
      <c r="B127" s="17" t="s">
        <v>264</v>
      </c>
      <c r="C127" s="17" t="s">
        <v>20</v>
      </c>
      <c r="D127" s="17" t="s">
        <v>219</v>
      </c>
      <c r="E127" s="17" t="s">
        <v>271</v>
      </c>
      <c r="F127" s="17" t="s">
        <v>126</v>
      </c>
      <c r="G127" s="17" t="s">
        <v>71</v>
      </c>
      <c r="H127" s="17" t="s">
        <v>23</v>
      </c>
      <c r="I127" s="17" t="s">
        <v>223</v>
      </c>
      <c r="J127" s="18" t="s">
        <v>273</v>
      </c>
      <c r="K127" s="19" t="e">
        <f>#REF!+#REF!</f>
        <v>#REF!</v>
      </c>
      <c r="L127" s="19" t="e">
        <f>#REF!+#REF!</f>
        <v>#REF!</v>
      </c>
      <c r="M127" s="19" t="e">
        <f>#REF!+#REF!</f>
        <v>#REF!</v>
      </c>
      <c r="N127" s="19" t="e">
        <f>#REF!+#REF!</f>
        <v>#REF!</v>
      </c>
      <c r="O127" s="20"/>
    </row>
    <row r="128" spans="1:15" ht="42" customHeight="1">
      <c r="A128" s="16"/>
      <c r="B128" s="17" t="s">
        <v>140</v>
      </c>
      <c r="C128" s="17" t="s">
        <v>20</v>
      </c>
      <c r="D128" s="17" t="s">
        <v>219</v>
      </c>
      <c r="E128" s="17" t="s">
        <v>271</v>
      </c>
      <c r="F128" s="17" t="s">
        <v>126</v>
      </c>
      <c r="G128" s="17" t="s">
        <v>71</v>
      </c>
      <c r="H128" s="17" t="s">
        <v>23</v>
      </c>
      <c r="I128" s="17" t="s">
        <v>223</v>
      </c>
      <c r="J128" s="18" t="s">
        <v>273</v>
      </c>
      <c r="K128" s="19" t="e">
        <f>#REF!</f>
        <v>#REF!</v>
      </c>
      <c r="L128" s="19" t="e">
        <f>#REF!</f>
        <v>#REF!</v>
      </c>
      <c r="M128" s="19" t="e">
        <f>#REF!</f>
        <v>#REF!</v>
      </c>
      <c r="N128" s="19" t="e">
        <f>#REF!</f>
        <v>#REF!</v>
      </c>
      <c r="O128" s="20"/>
    </row>
    <row r="129" spans="1:15" ht="42" customHeight="1">
      <c r="A129" s="16" t="s">
        <v>59</v>
      </c>
      <c r="B129" s="17" t="s">
        <v>123</v>
      </c>
      <c r="C129" s="17" t="s">
        <v>20</v>
      </c>
      <c r="D129" s="17" t="s">
        <v>219</v>
      </c>
      <c r="E129" s="17" t="s">
        <v>271</v>
      </c>
      <c r="F129" s="17" t="s">
        <v>126</v>
      </c>
      <c r="G129" s="17" t="s">
        <v>71</v>
      </c>
      <c r="H129" s="17" t="s">
        <v>23</v>
      </c>
      <c r="I129" s="17" t="s">
        <v>223</v>
      </c>
      <c r="J129" s="18" t="s">
        <v>273</v>
      </c>
      <c r="K129" s="19" t="e">
        <f>#REF!+#REF!</f>
        <v>#REF!</v>
      </c>
      <c r="L129" s="19" t="e">
        <f>#REF!+#REF!</f>
        <v>#REF!</v>
      </c>
      <c r="M129" s="19" t="e">
        <f>#REF!+#REF!</f>
        <v>#REF!</v>
      </c>
      <c r="N129" s="19" t="e">
        <f>#REF!+#REF!</f>
        <v>#REF!</v>
      </c>
      <c r="O129" s="20"/>
    </row>
    <row r="130" spans="1:15" ht="42" customHeight="1">
      <c r="A130" s="16" t="s">
        <v>59</v>
      </c>
      <c r="B130" s="17" t="s">
        <v>206</v>
      </c>
      <c r="C130" s="17" t="s">
        <v>20</v>
      </c>
      <c r="D130" s="17" t="s">
        <v>219</v>
      </c>
      <c r="E130" s="17" t="s">
        <v>271</v>
      </c>
      <c r="F130" s="17" t="s">
        <v>126</v>
      </c>
      <c r="G130" s="17" t="s">
        <v>71</v>
      </c>
      <c r="H130" s="17" t="s">
        <v>23</v>
      </c>
      <c r="I130" s="17" t="s">
        <v>223</v>
      </c>
      <c r="J130" s="18" t="s">
        <v>273</v>
      </c>
      <c r="K130" s="19" t="e">
        <f>#REF!+#REF!</f>
        <v>#REF!</v>
      </c>
      <c r="L130" s="19" t="e">
        <f>#REF!+#REF!</f>
        <v>#REF!</v>
      </c>
      <c r="M130" s="19" t="e">
        <f>#REF!+#REF!</f>
        <v>#REF!</v>
      </c>
      <c r="N130" s="19" t="e">
        <f>#REF!+#REF!</f>
        <v>#REF!</v>
      </c>
      <c r="O130" s="20"/>
    </row>
    <row r="131" spans="1:15" ht="42" customHeight="1">
      <c r="A131" s="16" t="s">
        <v>59</v>
      </c>
      <c r="B131" s="17" t="s">
        <v>222</v>
      </c>
      <c r="C131" s="17" t="s">
        <v>20</v>
      </c>
      <c r="D131" s="17" t="s">
        <v>219</v>
      </c>
      <c r="E131" s="17" t="s">
        <v>271</v>
      </c>
      <c r="F131" s="17" t="s">
        <v>126</v>
      </c>
      <c r="G131" s="17" t="s">
        <v>71</v>
      </c>
      <c r="H131" s="17" t="s">
        <v>23</v>
      </c>
      <c r="I131" s="17" t="s">
        <v>223</v>
      </c>
      <c r="J131" s="18" t="s">
        <v>273</v>
      </c>
      <c r="K131" s="19" t="e">
        <f>#REF!+#REF!</f>
        <v>#REF!</v>
      </c>
      <c r="L131" s="19" t="e">
        <f>#REF!+#REF!</f>
        <v>#REF!</v>
      </c>
      <c r="M131" s="19" t="e">
        <f>#REF!+#REF!</f>
        <v>#REF!</v>
      </c>
      <c r="N131" s="19" t="e">
        <f>#REF!+#REF!</f>
        <v>#REF!</v>
      </c>
      <c r="O131" s="20"/>
    </row>
    <row r="132" spans="1:15" ht="42" customHeight="1">
      <c r="A132" s="16" t="s">
        <v>59</v>
      </c>
      <c r="B132" s="17" t="s">
        <v>109</v>
      </c>
      <c r="C132" s="17" t="s">
        <v>20</v>
      </c>
      <c r="D132" s="17" t="s">
        <v>219</v>
      </c>
      <c r="E132" s="17" t="s">
        <v>271</v>
      </c>
      <c r="F132" s="17" t="s">
        <v>126</v>
      </c>
      <c r="G132" s="17" t="s">
        <v>71</v>
      </c>
      <c r="H132" s="17" t="s">
        <v>23</v>
      </c>
      <c r="I132" s="17" t="s">
        <v>223</v>
      </c>
      <c r="J132" s="18" t="s">
        <v>273</v>
      </c>
      <c r="K132" s="19" t="e">
        <f>#REF!+#REF!</f>
        <v>#REF!</v>
      </c>
      <c r="L132" s="19" t="e">
        <f>#REF!+#REF!</f>
        <v>#REF!</v>
      </c>
      <c r="M132" s="19" t="e">
        <f>#REF!+#REF!</f>
        <v>#REF!</v>
      </c>
      <c r="N132" s="19" t="e">
        <f>#REF!+#REF!</f>
        <v>#REF!</v>
      </c>
      <c r="O132" s="20"/>
    </row>
    <row r="133" spans="1:15" ht="42" customHeight="1">
      <c r="A133" s="16" t="s">
        <v>59</v>
      </c>
      <c r="B133" s="17" t="s">
        <v>21</v>
      </c>
      <c r="C133" s="17" t="s">
        <v>20</v>
      </c>
      <c r="D133" s="17" t="s">
        <v>219</v>
      </c>
      <c r="E133" s="17" t="s">
        <v>271</v>
      </c>
      <c r="F133" s="17" t="s">
        <v>126</v>
      </c>
      <c r="G133" s="17" t="s">
        <v>46</v>
      </c>
      <c r="H133" s="17" t="s">
        <v>23</v>
      </c>
      <c r="I133" s="17" t="s">
        <v>223</v>
      </c>
      <c r="J133" s="18" t="s">
        <v>274</v>
      </c>
      <c r="K133" s="19" t="e">
        <f>#REF!+#REF!</f>
        <v>#REF!</v>
      </c>
      <c r="L133" s="19" t="e">
        <f>#REF!+#REF!</f>
        <v>#REF!</v>
      </c>
      <c r="M133" s="19" t="e">
        <f>#REF!+#REF!</f>
        <v>#REF!</v>
      </c>
      <c r="N133" s="19" t="e">
        <f>#REF!+#REF!</f>
        <v>#REF!</v>
      </c>
      <c r="O133" s="20"/>
    </row>
    <row r="134" spans="1:15" ht="14.25" customHeight="1">
      <c r="A134" s="16" t="s">
        <v>275</v>
      </c>
      <c r="B134" s="17" t="s">
        <v>21</v>
      </c>
      <c r="C134" s="17" t="s">
        <v>20</v>
      </c>
      <c r="D134" s="17" t="s">
        <v>58</v>
      </c>
      <c r="E134" s="17" t="s">
        <v>22</v>
      </c>
      <c r="F134" s="17" t="s">
        <v>21</v>
      </c>
      <c r="G134" s="17" t="s">
        <v>22</v>
      </c>
      <c r="H134" s="17" t="s">
        <v>23</v>
      </c>
      <c r="I134" s="17" t="s">
        <v>21</v>
      </c>
      <c r="J134" s="18" t="s">
        <v>276</v>
      </c>
      <c r="K134" s="19" t="e">
        <f>K135</f>
        <v>#REF!</v>
      </c>
      <c r="L134" s="19" t="e">
        <f>L135</f>
        <v>#REF!</v>
      </c>
      <c r="M134" s="19" t="e">
        <f>M135</f>
        <v>#REF!</v>
      </c>
      <c r="N134" s="19" t="e">
        <f>N135</f>
        <v>#REF!</v>
      </c>
      <c r="O134" s="20"/>
    </row>
    <row r="135" spans="1:15" ht="14.25" customHeight="1">
      <c r="A135" s="16" t="s">
        <v>277</v>
      </c>
      <c r="B135" s="17" t="s">
        <v>21</v>
      </c>
      <c r="C135" s="17" t="s">
        <v>20</v>
      </c>
      <c r="D135" s="17" t="s">
        <v>58</v>
      </c>
      <c r="E135" s="17" t="s">
        <v>71</v>
      </c>
      <c r="F135" s="17" t="s">
        <v>21</v>
      </c>
      <c r="G135" s="17" t="s">
        <v>22</v>
      </c>
      <c r="H135" s="17" t="s">
        <v>23</v>
      </c>
      <c r="I135" s="17" t="s">
        <v>278</v>
      </c>
      <c r="J135" s="18" t="s">
        <v>279</v>
      </c>
      <c r="K135" s="19" t="e">
        <f>K136+K139</f>
        <v>#REF!</v>
      </c>
      <c r="L135" s="19" t="e">
        <f>L136+L139</f>
        <v>#REF!</v>
      </c>
      <c r="M135" s="19" t="e">
        <f>M136+M139</f>
        <v>#REF!</v>
      </c>
      <c r="N135" s="19" t="e">
        <f>N136+N139</f>
        <v>#REF!</v>
      </c>
      <c r="O135" s="20"/>
    </row>
    <row r="136" spans="1:15" ht="27.75" customHeight="1">
      <c r="A136" s="16" t="s">
        <v>280</v>
      </c>
      <c r="B136" s="17" t="s">
        <v>21</v>
      </c>
      <c r="C136" s="17" t="s">
        <v>20</v>
      </c>
      <c r="D136" s="17" t="s">
        <v>58</v>
      </c>
      <c r="E136" s="17" t="s">
        <v>71</v>
      </c>
      <c r="F136" s="17" t="s">
        <v>126</v>
      </c>
      <c r="G136" s="17" t="s">
        <v>71</v>
      </c>
      <c r="H136" s="17" t="s">
        <v>23</v>
      </c>
      <c r="I136" s="17" t="s">
        <v>278</v>
      </c>
      <c r="J136" s="18" t="s">
        <v>281</v>
      </c>
      <c r="K136" s="19" t="e">
        <f>SUM(K137:K138)</f>
        <v>#REF!</v>
      </c>
      <c r="L136" s="19" t="e">
        <f>SUM(L137:L138)</f>
        <v>#REF!</v>
      </c>
      <c r="M136" s="19" t="e">
        <f>SUM(M137:M138)</f>
        <v>#REF!</v>
      </c>
      <c r="N136" s="19" t="e">
        <f>SUM(N137:N138)</f>
        <v>#REF!</v>
      </c>
      <c r="O136" s="20"/>
    </row>
    <row r="137" spans="1:15" ht="27.75" customHeight="1">
      <c r="A137" s="16" t="s">
        <v>282</v>
      </c>
      <c r="B137" s="17" t="s">
        <v>109</v>
      </c>
      <c r="C137" s="17" t="s">
        <v>20</v>
      </c>
      <c r="D137" s="17" t="s">
        <v>58</v>
      </c>
      <c r="E137" s="17" t="s">
        <v>71</v>
      </c>
      <c r="F137" s="17" t="s">
        <v>126</v>
      </c>
      <c r="G137" s="17" t="s">
        <v>71</v>
      </c>
      <c r="H137" s="17" t="s">
        <v>23</v>
      </c>
      <c r="I137" s="17" t="s">
        <v>278</v>
      </c>
      <c r="J137" s="18" t="s">
        <v>281</v>
      </c>
      <c r="K137" s="19" t="e">
        <f>#REF!+#REF!</f>
        <v>#REF!</v>
      </c>
      <c r="L137" s="19" t="e">
        <f>#REF!+#REF!</f>
        <v>#REF!</v>
      </c>
      <c r="M137" s="19" t="e">
        <f>#REF!+#REF!</f>
        <v>#REF!</v>
      </c>
      <c r="N137" s="19" t="e">
        <f>#REF!+#REF!</f>
        <v>#REF!</v>
      </c>
      <c r="O137" s="20"/>
    </row>
    <row r="138" spans="1:15" ht="27.75" customHeight="1">
      <c r="A138" s="16" t="s">
        <v>283</v>
      </c>
      <c r="B138" s="17" t="s">
        <v>174</v>
      </c>
      <c r="C138" s="17" t="s">
        <v>20</v>
      </c>
      <c r="D138" s="17" t="s">
        <v>58</v>
      </c>
      <c r="E138" s="17" t="s">
        <v>71</v>
      </c>
      <c r="F138" s="17" t="s">
        <v>126</v>
      </c>
      <c r="G138" s="17" t="s">
        <v>71</v>
      </c>
      <c r="H138" s="17" t="s">
        <v>23</v>
      </c>
      <c r="I138" s="17" t="s">
        <v>278</v>
      </c>
      <c r="J138" s="18" t="s">
        <v>281</v>
      </c>
      <c r="K138" s="19" t="e">
        <f>#REF!+#REF!</f>
        <v>#REF!</v>
      </c>
      <c r="L138" s="19" t="e">
        <f>#REF!+#REF!</f>
        <v>#REF!</v>
      </c>
      <c r="M138" s="19" t="e">
        <f>#REF!+#REF!</f>
        <v>#REF!</v>
      </c>
      <c r="N138" s="19" t="e">
        <f>#REF!+#REF!</f>
        <v>#REF!</v>
      </c>
      <c r="O138" s="20"/>
    </row>
    <row r="139" spans="1:15" ht="27.75" customHeight="1">
      <c r="A139" s="16" t="s">
        <v>284</v>
      </c>
      <c r="B139" s="17" t="s">
        <v>138</v>
      </c>
      <c r="C139" s="17" t="s">
        <v>20</v>
      </c>
      <c r="D139" s="17" t="s">
        <v>58</v>
      </c>
      <c r="E139" s="17" t="s">
        <v>71</v>
      </c>
      <c r="F139" s="17" t="s">
        <v>126</v>
      </c>
      <c r="G139" s="17" t="s">
        <v>46</v>
      </c>
      <c r="H139" s="17" t="s">
        <v>23</v>
      </c>
      <c r="I139" s="17" t="s">
        <v>278</v>
      </c>
      <c r="J139" s="18" t="s">
        <v>285</v>
      </c>
      <c r="K139" s="19" t="e">
        <f>#REF!+#REF!</f>
        <v>#REF!</v>
      </c>
      <c r="L139" s="19" t="e">
        <f>#REF!+#REF!</f>
        <v>#REF!</v>
      </c>
      <c r="M139" s="19" t="e">
        <f>#REF!+#REF!</f>
        <v>#REF!</v>
      </c>
      <c r="N139" s="19" t="e">
        <f>#REF!+#REF!</f>
        <v>#REF!</v>
      </c>
      <c r="O139" s="20"/>
    </row>
    <row r="140" spans="1:15" ht="27.7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8"/>
      <c r="K140" s="19"/>
      <c r="L140" s="19"/>
      <c r="M140" s="19"/>
      <c r="N140" s="19"/>
      <c r="O140" s="20"/>
    </row>
    <row r="141" spans="1:15" ht="27.75" customHeight="1">
      <c r="A141" s="16"/>
      <c r="B141" s="17"/>
      <c r="C141" s="17"/>
      <c r="D141" s="17"/>
      <c r="E141" s="17"/>
      <c r="F141" s="17"/>
      <c r="G141" s="17"/>
      <c r="H141" s="17"/>
      <c r="I141" s="17"/>
      <c r="J141" s="18"/>
      <c r="K141" s="19"/>
      <c r="L141" s="19"/>
      <c r="M141" s="19"/>
      <c r="N141" s="19"/>
      <c r="O141" s="20"/>
    </row>
    <row r="142" spans="1:15" ht="27.75" customHeight="1">
      <c r="A142" s="16"/>
      <c r="B142" s="17"/>
      <c r="C142" s="17"/>
      <c r="D142" s="17"/>
      <c r="E142" s="17"/>
      <c r="F142" s="17"/>
      <c r="G142" s="17"/>
      <c r="H142" s="17"/>
      <c r="I142" s="17"/>
      <c r="J142" s="18"/>
      <c r="K142" s="19"/>
      <c r="L142" s="19"/>
      <c r="M142" s="19"/>
      <c r="N142" s="19"/>
      <c r="O142" s="20"/>
    </row>
    <row r="143" spans="1:15" ht="27.7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8"/>
      <c r="K143" s="19"/>
      <c r="L143" s="19"/>
      <c r="M143" s="19"/>
      <c r="N143" s="19"/>
      <c r="O143" s="20"/>
    </row>
    <row r="144" spans="1:15" ht="27.75" customHeight="1">
      <c r="A144" s="16"/>
      <c r="B144" s="17"/>
      <c r="C144" s="17"/>
      <c r="D144" s="17"/>
      <c r="E144" s="17"/>
      <c r="F144" s="17"/>
      <c r="G144" s="17"/>
      <c r="H144" s="17"/>
      <c r="I144" s="17"/>
      <c r="J144" s="18"/>
      <c r="K144" s="19"/>
      <c r="L144" s="19"/>
      <c r="M144" s="19"/>
      <c r="N144" s="19"/>
      <c r="O144" s="20"/>
    </row>
    <row r="145" spans="1:15" ht="27.75" customHeight="1">
      <c r="A145" s="16"/>
      <c r="B145" s="17"/>
      <c r="C145" s="17"/>
      <c r="D145" s="17"/>
      <c r="E145" s="17"/>
      <c r="F145" s="17"/>
      <c r="G145" s="17"/>
      <c r="H145" s="17"/>
      <c r="I145" s="17"/>
      <c r="J145" s="18"/>
      <c r="K145" s="19"/>
      <c r="L145" s="19"/>
      <c r="M145" s="19"/>
      <c r="N145" s="19"/>
      <c r="O145" s="20"/>
    </row>
    <row r="146" spans="1:15" ht="27.75" customHeight="1">
      <c r="A146" s="16"/>
      <c r="B146" s="17"/>
      <c r="C146" s="17"/>
      <c r="D146" s="17"/>
      <c r="E146" s="17"/>
      <c r="F146" s="17"/>
      <c r="G146" s="17"/>
      <c r="H146" s="17"/>
      <c r="I146" s="17"/>
      <c r="J146" s="18"/>
      <c r="K146" s="19"/>
      <c r="L146" s="19"/>
      <c r="M146" s="19"/>
      <c r="N146" s="19"/>
      <c r="O146" s="20"/>
    </row>
    <row r="147" spans="1:15" ht="27.7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8"/>
      <c r="K147" s="19"/>
      <c r="L147" s="19"/>
      <c r="M147" s="19"/>
      <c r="N147" s="19"/>
      <c r="O147" s="20"/>
    </row>
    <row r="148" spans="1:15" ht="27.75" customHeight="1">
      <c r="A148" s="16"/>
      <c r="B148" s="17"/>
      <c r="C148" s="17"/>
      <c r="D148" s="17"/>
      <c r="E148" s="17"/>
      <c r="F148" s="17"/>
      <c r="G148" s="17"/>
      <c r="H148" s="17"/>
      <c r="I148" s="17"/>
      <c r="J148" s="18"/>
      <c r="K148" s="19"/>
      <c r="L148" s="19"/>
      <c r="M148" s="19"/>
      <c r="N148" s="19"/>
      <c r="O148" s="20"/>
    </row>
    <row r="149" spans="1:15" ht="27.75" customHeight="1">
      <c r="A149" s="16"/>
      <c r="B149" s="17"/>
      <c r="C149" s="17"/>
      <c r="D149" s="17"/>
      <c r="E149" s="17"/>
      <c r="F149" s="17"/>
      <c r="G149" s="17"/>
      <c r="H149" s="17"/>
      <c r="I149" s="17"/>
      <c r="J149" s="18"/>
      <c r="K149" s="19"/>
      <c r="L149" s="19"/>
      <c r="M149" s="19"/>
      <c r="N149" s="19"/>
      <c r="O149" s="20"/>
    </row>
    <row r="150" spans="1:15" ht="27.75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8"/>
      <c r="K150" s="19"/>
      <c r="L150" s="19"/>
      <c r="M150" s="19"/>
      <c r="N150" s="19"/>
      <c r="O150" s="20"/>
    </row>
    <row r="151" spans="1:15" ht="27.75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8"/>
      <c r="K151" s="19"/>
      <c r="L151" s="19"/>
      <c r="M151" s="19"/>
      <c r="N151" s="19"/>
      <c r="O151" s="20"/>
    </row>
    <row r="152" spans="1:15" ht="27.75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8"/>
      <c r="K152" s="19"/>
      <c r="L152" s="19"/>
      <c r="M152" s="19"/>
      <c r="N152" s="19"/>
      <c r="O152" s="20"/>
    </row>
    <row r="153" spans="1:15" ht="27.75" customHeight="1">
      <c r="A153" s="16"/>
      <c r="B153" s="17"/>
      <c r="C153" s="17"/>
      <c r="D153" s="17"/>
      <c r="E153" s="17"/>
      <c r="F153" s="17"/>
      <c r="G153" s="17"/>
      <c r="H153" s="17"/>
      <c r="I153" s="17"/>
      <c r="J153" s="18"/>
      <c r="K153" s="19"/>
      <c r="L153" s="19"/>
      <c r="M153" s="19"/>
      <c r="N153" s="19"/>
      <c r="O153" s="20"/>
    </row>
    <row r="154" spans="1:15" ht="27.7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8"/>
      <c r="K154" s="19"/>
      <c r="L154" s="19"/>
      <c r="M154" s="19"/>
      <c r="N154" s="19"/>
      <c r="O154" s="20"/>
    </row>
    <row r="155" spans="1:15" ht="27.75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8"/>
      <c r="K155" s="19"/>
      <c r="L155" s="19"/>
      <c r="M155" s="19"/>
      <c r="N155" s="19"/>
      <c r="O155" s="20"/>
    </row>
    <row r="156" spans="1:15" ht="27.75" customHeight="1">
      <c r="A156" s="16"/>
      <c r="B156" s="17"/>
      <c r="C156" s="17"/>
      <c r="D156" s="17"/>
      <c r="E156" s="17"/>
      <c r="F156" s="17"/>
      <c r="G156" s="17"/>
      <c r="H156" s="17"/>
      <c r="I156" s="17"/>
      <c r="J156" s="18"/>
      <c r="K156" s="19"/>
      <c r="L156" s="19"/>
      <c r="M156" s="19"/>
      <c r="N156" s="19"/>
      <c r="O156" s="20"/>
    </row>
    <row r="157" spans="1:15" ht="27.75" customHeight="1">
      <c r="A157" s="16"/>
      <c r="B157" s="17"/>
      <c r="C157" s="17"/>
      <c r="D157" s="17"/>
      <c r="E157" s="17"/>
      <c r="F157" s="17"/>
      <c r="G157" s="17"/>
      <c r="H157" s="17"/>
      <c r="I157" s="17"/>
      <c r="J157" s="18"/>
      <c r="K157" s="19"/>
      <c r="L157" s="19"/>
      <c r="M157" s="19"/>
      <c r="N157" s="19"/>
      <c r="O157" s="20"/>
    </row>
    <row r="158" spans="1:15" ht="27.75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8"/>
      <c r="K158" s="19"/>
      <c r="L158" s="19"/>
      <c r="M158" s="19"/>
      <c r="N158" s="19"/>
      <c r="O158" s="20"/>
    </row>
    <row r="159" spans="1:15" ht="27.7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8"/>
      <c r="K159" s="19"/>
      <c r="L159" s="19"/>
      <c r="M159" s="19"/>
      <c r="N159" s="19"/>
      <c r="O159" s="20"/>
    </row>
    <row r="160" spans="1:15" ht="27.75" customHeight="1">
      <c r="A160" s="16"/>
      <c r="B160" s="17"/>
      <c r="C160" s="17"/>
      <c r="D160" s="17"/>
      <c r="E160" s="17"/>
      <c r="F160" s="17"/>
      <c r="G160" s="17"/>
      <c r="H160" s="17"/>
      <c r="I160" s="17"/>
      <c r="J160" s="18"/>
      <c r="K160" s="19"/>
      <c r="L160" s="19"/>
      <c r="M160" s="19"/>
      <c r="N160" s="19"/>
      <c r="O160" s="20"/>
    </row>
    <row r="161" spans="1:15" ht="27.75" customHeight="1">
      <c r="A161" s="16"/>
      <c r="B161" s="17"/>
      <c r="C161" s="17"/>
      <c r="D161" s="17"/>
      <c r="E161" s="17"/>
      <c r="F161" s="17"/>
      <c r="G161" s="17"/>
      <c r="H161" s="17"/>
      <c r="I161" s="17"/>
      <c r="J161" s="18"/>
      <c r="K161" s="19"/>
      <c r="L161" s="19"/>
      <c r="M161" s="19"/>
      <c r="N161" s="19"/>
      <c r="O161" s="20"/>
    </row>
    <row r="162" spans="1:15" ht="27.75" customHeight="1">
      <c r="A162" s="33"/>
      <c r="B162" s="34"/>
      <c r="C162" s="34"/>
      <c r="D162" s="34"/>
      <c r="E162" s="34"/>
      <c r="F162" s="34"/>
      <c r="G162" s="34"/>
      <c r="H162" s="34"/>
      <c r="I162" s="34"/>
      <c r="J162" s="35"/>
      <c r="K162" s="20"/>
      <c r="L162" s="20"/>
      <c r="M162" s="20"/>
      <c r="N162" s="20"/>
      <c r="O162" s="20"/>
    </row>
    <row r="163" spans="1:15" ht="27.75" customHeight="1">
      <c r="A163" s="33"/>
      <c r="B163" s="34"/>
      <c r="C163" s="34"/>
      <c r="D163" s="34"/>
      <c r="E163" s="34"/>
      <c r="F163" s="34"/>
      <c r="G163" s="34"/>
      <c r="H163" s="34"/>
      <c r="I163" s="34"/>
      <c r="J163" s="35"/>
      <c r="K163" s="20"/>
      <c r="L163" s="20"/>
      <c r="M163" s="20"/>
      <c r="N163" s="20"/>
      <c r="O163" s="20"/>
    </row>
    <row r="164" spans="1:15" ht="27.75" customHeight="1">
      <c r="A164" s="33"/>
      <c r="B164" s="34"/>
      <c r="C164" s="34"/>
      <c r="D164" s="34"/>
      <c r="E164" s="34"/>
      <c r="F164" s="34"/>
      <c r="G164" s="34"/>
      <c r="H164" s="34"/>
      <c r="I164" s="34"/>
      <c r="J164" s="35"/>
      <c r="K164" s="20"/>
      <c r="L164" s="20"/>
      <c r="M164" s="20"/>
      <c r="N164" s="20"/>
      <c r="O164" s="20"/>
    </row>
    <row r="166" spans="11:14" ht="12.75">
      <c r="K166" s="36" t="e">
        <f>K10+K19+K25+K34+K42</f>
        <v>#REF!</v>
      </c>
      <c r="L166" s="36" t="e">
        <f>L10+L19+L25+L34+L42</f>
        <v>#REF!</v>
      </c>
      <c r="M166" s="36" t="e">
        <f>M10+M19+M25+M34+M42</f>
        <v>#REF!</v>
      </c>
      <c r="N166" s="36" t="e">
        <f>N10+N19+N25+N34+N42</f>
        <v>#REF!</v>
      </c>
    </row>
    <row r="167" spans="11:14" ht="12.75">
      <c r="K167" s="36" t="e">
        <f>K52+K70+K76+K90+K100+K134</f>
        <v>#REF!</v>
      </c>
      <c r="L167" s="36" t="e">
        <f>L52+L70+L76+L90+L100+L134</f>
        <v>#REF!</v>
      </c>
      <c r="M167" s="36" t="e">
        <f>M52+M70+M76+M90+M100+M134</f>
        <v>#REF!</v>
      </c>
      <c r="N167" s="36" t="e">
        <f>N52+N70+N76+N90+N100+N134</f>
        <v>#REF!</v>
      </c>
    </row>
    <row r="168" spans="11:14" ht="12.75">
      <c r="K168" s="36" t="e">
        <f>SUM(K166:K167)</f>
        <v>#REF!</v>
      </c>
      <c r="L168" s="36" t="e">
        <f>SUM(L166:L167)</f>
        <v>#REF!</v>
      </c>
      <c r="M168" s="36" t="e">
        <f>SUM(M166:M167)</f>
        <v>#REF!</v>
      </c>
      <c r="N168" s="36" t="e">
        <f>SUM(N166:N167)</f>
        <v>#REF!</v>
      </c>
    </row>
    <row r="169" spans="11:14" ht="12.75">
      <c r="K169" s="36"/>
      <c r="L169" s="36"/>
      <c r="M169" s="36"/>
      <c r="N169" s="36"/>
    </row>
    <row r="170" spans="11:14" ht="12.75">
      <c r="K170" s="1">
        <v>920925102.71</v>
      </c>
      <c r="L170" s="1">
        <v>878161421</v>
      </c>
      <c r="M170" s="1">
        <v>869755789</v>
      </c>
      <c r="N170" s="1">
        <v>828469467</v>
      </c>
    </row>
    <row r="171" spans="10:14" ht="12.75">
      <c r="J171" s="2" t="s">
        <v>286</v>
      </c>
      <c r="K171" s="1">
        <v>484787848</v>
      </c>
      <c r="L171" s="1">
        <v>510207100</v>
      </c>
      <c r="M171" s="1">
        <v>499749500</v>
      </c>
      <c r="N171" s="1">
        <v>501226600</v>
      </c>
    </row>
    <row r="172" spans="10:14" ht="18.75">
      <c r="J172" s="2" t="s">
        <v>287</v>
      </c>
      <c r="K172" s="37">
        <v>4101213</v>
      </c>
      <c r="L172" s="37">
        <v>4101221</v>
      </c>
      <c r="M172" s="37">
        <v>4101221</v>
      </c>
      <c r="N172" s="37">
        <v>4101221</v>
      </c>
    </row>
    <row r="173" spans="10:14" ht="12.75">
      <c r="J173" s="2" t="s">
        <v>288</v>
      </c>
      <c r="K173" s="1">
        <v>1190680</v>
      </c>
      <c r="L173" s="1">
        <v>0</v>
      </c>
      <c r="M173" s="1">
        <v>0</v>
      </c>
      <c r="N173" s="1">
        <v>0</v>
      </c>
    </row>
    <row r="174" spans="10:14" ht="12.75">
      <c r="J174" s="2" t="s">
        <v>289</v>
      </c>
      <c r="L174" s="38"/>
      <c r="M174" s="38">
        <v>1751000</v>
      </c>
      <c r="N174" s="38">
        <v>3632400</v>
      </c>
    </row>
    <row r="175" spans="11:14" ht="12.75">
      <c r="K175" s="39" t="e">
        <f>K170+K168-K172-K173+K174</f>
        <v>#REF!</v>
      </c>
      <c r="L175" s="39" t="e">
        <f>L170+L168-L172-L173+L174</f>
        <v>#REF!</v>
      </c>
      <c r="M175" s="39" t="e">
        <f>M170+M168-M172-M173+M174</f>
        <v>#REF!</v>
      </c>
      <c r="N175" s="39" t="e">
        <f>N170+N168-N172-N173+N174</f>
        <v>#REF!</v>
      </c>
    </row>
    <row r="176" spans="11:14" ht="12.75">
      <c r="K176" s="39" t="e">
        <f>K168+K170-K171-K172-K173+K174</f>
        <v>#REF!</v>
      </c>
      <c r="L176" s="39" t="e">
        <f>L168+L170-L171-L172-L173+L174</f>
        <v>#REF!</v>
      </c>
      <c r="M176" s="39" t="e">
        <f>M168+M170-M171-M172-M173+M174</f>
        <v>#REF!</v>
      </c>
      <c r="N176" s="39" t="e">
        <f>N168+N170-N171-N172-N173+N174</f>
        <v>#REF!</v>
      </c>
    </row>
    <row r="177" spans="11:14" ht="12.75">
      <c r="K177" s="36">
        <v>97288854</v>
      </c>
      <c r="L177" s="36">
        <v>104385839</v>
      </c>
      <c r="M177" s="36">
        <v>107670755</v>
      </c>
      <c r="N177" s="36">
        <v>112353685</v>
      </c>
    </row>
    <row r="178" spans="11:14" ht="12.75">
      <c r="K178" s="36">
        <v>27874794.19</v>
      </c>
      <c r="L178" s="36">
        <v>27672657</v>
      </c>
      <c r="M178" s="36">
        <v>27298270</v>
      </c>
      <c r="N178" s="36">
        <v>27340312</v>
      </c>
    </row>
    <row r="179" spans="11:14" ht="12.75">
      <c r="K179" s="1">
        <v>0</v>
      </c>
      <c r="L179" s="1">
        <v>0</v>
      </c>
      <c r="M179" s="1">
        <v>0</v>
      </c>
      <c r="N179" s="1">
        <v>0</v>
      </c>
    </row>
    <row r="180" spans="11:14" ht="12.75">
      <c r="K180" s="39">
        <f>K170-K171-K172-K173+K174</f>
        <v>430845361.71000004</v>
      </c>
      <c r="L180" s="39">
        <f>L170-L171-L172-L173+L174</f>
        <v>363853100</v>
      </c>
      <c r="M180" s="39">
        <f>M170-M171-M172-M173+M174</f>
        <v>367656068</v>
      </c>
      <c r="N180" s="39">
        <f>N170-N171-N172-N173+N174</f>
        <v>326774046</v>
      </c>
    </row>
    <row r="181" spans="11:14" ht="12.75">
      <c r="K181" s="40" t="e">
        <f>K168/K176*100</f>
        <v>#REF!</v>
      </c>
      <c r="L181" s="40" t="e">
        <f>L168/L176*100</f>
        <v>#REF!</v>
      </c>
      <c r="M181" s="40" t="e">
        <f>M168/M176*100</f>
        <v>#REF!</v>
      </c>
      <c r="N181" s="40" t="e">
        <f>N168/N176*100</f>
        <v>#REF!</v>
      </c>
    </row>
  </sheetData>
  <sheetProtection selectLockedCells="1" selectUnlockedCells="1"/>
  <mergeCells count="9">
    <mergeCell ref="M1:N1"/>
    <mergeCell ref="A3:N3"/>
    <mergeCell ref="A6:A7"/>
    <mergeCell ref="B6:I6"/>
    <mergeCell ref="J6:J7"/>
    <mergeCell ref="K6:K7"/>
    <mergeCell ref="L6:L7"/>
    <mergeCell ref="M6:M7"/>
    <mergeCell ref="N6:N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300" verticalDpi="300" orientation="portrait" paperSize="9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workbookViewId="0" topLeftCell="A1">
      <selection activeCell="C1" sqref="C1"/>
    </sheetView>
  </sheetViews>
  <sheetFormatPr defaultColWidth="9.00390625" defaultRowHeight="12.75"/>
  <cols>
    <col min="1" max="1" width="3.75390625" style="1" customWidth="1"/>
    <col min="2" max="2" width="4.25390625" style="2" customWidth="1"/>
    <col min="3" max="3" width="2.50390625" style="2" customWidth="1"/>
    <col min="4" max="4" width="3.5039062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50390625" style="2" customWidth="1"/>
    <col min="10" max="10" width="51.50390625" style="2" customWidth="1"/>
    <col min="11" max="11" width="16.50390625" style="1" customWidth="1"/>
    <col min="12" max="16384" width="9.00390625" style="1" customWidth="1"/>
  </cols>
  <sheetData>
    <row r="1" spans="2:11" s="3" customFormat="1" ht="30.75" customHeight="1">
      <c r="B1" s="4"/>
      <c r="C1" s="41" t="s">
        <v>290</v>
      </c>
      <c r="D1" s="41"/>
      <c r="E1" s="41"/>
      <c r="F1" s="41"/>
      <c r="G1" s="41"/>
      <c r="H1" s="41"/>
      <c r="I1" s="41"/>
      <c r="J1" s="41"/>
      <c r="K1" s="41"/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2"/>
    </row>
    <row r="3" spans="1:11" s="3" customFormat="1" ht="15.75" customHeight="1">
      <c r="A3" s="6" t="s">
        <v>291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0" s="3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256" s="3" customFormat="1" ht="12.75" customHeight="1">
      <c r="A6" s="43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292</v>
      </c>
      <c r="K6" s="12" t="s">
        <v>293</v>
      </c>
      <c r="IU6"/>
      <c r="IV6"/>
    </row>
    <row r="7" spans="1:256" s="3" customFormat="1" ht="42.75" customHeight="1">
      <c r="A7" s="43"/>
      <c r="B7" s="44" t="s">
        <v>294</v>
      </c>
      <c r="C7" s="11" t="s">
        <v>295</v>
      </c>
      <c r="D7" s="11"/>
      <c r="E7" s="11"/>
      <c r="F7" s="11"/>
      <c r="G7" s="11"/>
      <c r="H7" s="11" t="s">
        <v>296</v>
      </c>
      <c r="I7" s="11"/>
      <c r="J7" s="12"/>
      <c r="K7" s="12"/>
      <c r="IU7"/>
      <c r="IV7"/>
    </row>
    <row r="8" spans="1:256" s="3" customFormat="1" ht="74.25" customHeight="1">
      <c r="A8" s="43"/>
      <c r="B8" s="44"/>
      <c r="C8" s="44" t="s">
        <v>297</v>
      </c>
      <c r="D8" s="44" t="s">
        <v>298</v>
      </c>
      <c r="E8" s="44" t="s">
        <v>299</v>
      </c>
      <c r="F8" s="44" t="s">
        <v>300</v>
      </c>
      <c r="G8" s="44" t="s">
        <v>301</v>
      </c>
      <c r="H8" s="44" t="s">
        <v>302</v>
      </c>
      <c r="I8" s="44" t="s">
        <v>303</v>
      </c>
      <c r="J8" s="12"/>
      <c r="K8" s="12"/>
      <c r="IU8"/>
      <c r="IV8"/>
    </row>
    <row r="9" spans="1:256" ht="12.75">
      <c r="A9" s="16"/>
      <c r="B9" s="17" t="s">
        <v>20</v>
      </c>
      <c r="C9" s="17" t="s">
        <v>25</v>
      </c>
      <c r="D9" s="17" t="s">
        <v>29</v>
      </c>
      <c r="E9" s="17" t="s">
        <v>32</v>
      </c>
      <c r="F9" s="17" t="s">
        <v>35</v>
      </c>
      <c r="G9" s="17" t="s">
        <v>304</v>
      </c>
      <c r="H9" s="17" t="s">
        <v>39</v>
      </c>
      <c r="I9" s="17" t="s">
        <v>41</v>
      </c>
      <c r="J9" s="45">
        <v>9</v>
      </c>
      <c r="K9" s="45">
        <v>10</v>
      </c>
      <c r="L9" s="36"/>
      <c r="IU9"/>
      <c r="IV9"/>
    </row>
    <row r="10" spans="1:11" ht="15.75" customHeight="1">
      <c r="A10" s="16" t="s">
        <v>20</v>
      </c>
      <c r="B10" s="17" t="s">
        <v>21</v>
      </c>
      <c r="C10" s="17" t="s">
        <v>20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24</v>
      </c>
      <c r="K10" s="46">
        <f>K11+K16+K26+K29+K37+K40+K49+K53</f>
        <v>14022153</v>
      </c>
    </row>
    <row r="11" spans="1:11" ht="15.75" customHeight="1">
      <c r="A11" s="16" t="s">
        <v>25</v>
      </c>
      <c r="B11" s="17" t="s">
        <v>26</v>
      </c>
      <c r="C11" s="17" t="s">
        <v>20</v>
      </c>
      <c r="D11" s="17" t="s">
        <v>27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28</v>
      </c>
      <c r="K11" s="19">
        <f>K12</f>
        <v>2146390</v>
      </c>
    </row>
    <row r="12" spans="1:11" ht="15" customHeight="1">
      <c r="A12" s="16" t="s">
        <v>29</v>
      </c>
      <c r="B12" s="17" t="s">
        <v>26</v>
      </c>
      <c r="C12" s="17" t="s">
        <v>20</v>
      </c>
      <c r="D12" s="17" t="s">
        <v>27</v>
      </c>
      <c r="E12" s="17" t="s">
        <v>37</v>
      </c>
      <c r="F12" s="17" t="s">
        <v>21</v>
      </c>
      <c r="G12" s="17" t="s">
        <v>27</v>
      </c>
      <c r="H12" s="17" t="s">
        <v>23</v>
      </c>
      <c r="I12" s="17" t="s">
        <v>30</v>
      </c>
      <c r="J12" s="18" t="s">
        <v>40</v>
      </c>
      <c r="K12" s="19">
        <f>SUM(K13:K15)</f>
        <v>2146390</v>
      </c>
    </row>
    <row r="13" spans="1:11" ht="66.75" customHeight="1">
      <c r="A13" s="16" t="s">
        <v>32</v>
      </c>
      <c r="B13" s="17" t="s">
        <v>26</v>
      </c>
      <c r="C13" s="17" t="s">
        <v>20</v>
      </c>
      <c r="D13" s="17" t="s">
        <v>27</v>
      </c>
      <c r="E13" s="17" t="s">
        <v>37</v>
      </c>
      <c r="F13" s="17" t="s">
        <v>33</v>
      </c>
      <c r="G13" s="17" t="s">
        <v>27</v>
      </c>
      <c r="H13" s="17" t="s">
        <v>23</v>
      </c>
      <c r="I13" s="17" t="s">
        <v>30</v>
      </c>
      <c r="J13" s="18" t="s">
        <v>42</v>
      </c>
      <c r="K13" s="19">
        <v>2139580</v>
      </c>
    </row>
    <row r="14" spans="1:11" ht="90.75" customHeight="1">
      <c r="A14" s="16" t="s">
        <v>35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44</v>
      </c>
      <c r="G14" s="17" t="s">
        <v>27</v>
      </c>
      <c r="H14" s="17" t="s">
        <v>23</v>
      </c>
      <c r="I14" s="17" t="s">
        <v>30</v>
      </c>
      <c r="J14" s="18" t="s">
        <v>45</v>
      </c>
      <c r="K14" s="19">
        <v>4900</v>
      </c>
    </row>
    <row r="15" spans="1:11" ht="40.5" customHeight="1">
      <c r="A15" s="16" t="s">
        <v>304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47</v>
      </c>
      <c r="G15" s="17" t="s">
        <v>27</v>
      </c>
      <c r="H15" s="17" t="s">
        <v>23</v>
      </c>
      <c r="I15" s="17" t="s">
        <v>30</v>
      </c>
      <c r="J15" s="18" t="s">
        <v>48</v>
      </c>
      <c r="K15" s="19">
        <v>1910</v>
      </c>
    </row>
    <row r="16" spans="1:11" ht="29.25" customHeight="1">
      <c r="A16" s="16" t="s">
        <v>39</v>
      </c>
      <c r="B16" s="17" t="s">
        <v>21</v>
      </c>
      <c r="C16" s="17" t="s">
        <v>20</v>
      </c>
      <c r="D16" s="17" t="s">
        <v>54</v>
      </c>
      <c r="E16" s="17" t="s">
        <v>22</v>
      </c>
      <c r="F16" s="17" t="s">
        <v>21</v>
      </c>
      <c r="G16" s="17" t="s">
        <v>22</v>
      </c>
      <c r="H16" s="17" t="s">
        <v>23</v>
      </c>
      <c r="I16" s="17" t="s">
        <v>21</v>
      </c>
      <c r="J16" s="18" t="s">
        <v>55</v>
      </c>
      <c r="K16" s="19">
        <f>K17</f>
        <v>211510</v>
      </c>
    </row>
    <row r="17" spans="1:11" ht="27.75" customHeight="1">
      <c r="A17" s="16" t="s">
        <v>41</v>
      </c>
      <c r="B17" s="17" t="s">
        <v>53</v>
      </c>
      <c r="C17" s="17" t="s">
        <v>20</v>
      </c>
      <c r="D17" s="17" t="s">
        <v>54</v>
      </c>
      <c r="E17" s="17" t="s">
        <v>37</v>
      </c>
      <c r="F17" s="17" t="s">
        <v>21</v>
      </c>
      <c r="G17" s="17" t="s">
        <v>27</v>
      </c>
      <c r="H17" s="17" t="s">
        <v>23</v>
      </c>
      <c r="I17" s="17" t="s">
        <v>30</v>
      </c>
      <c r="J17" s="18" t="s">
        <v>57</v>
      </c>
      <c r="K17" s="19">
        <f>K18+K20+K22+K24</f>
        <v>211510</v>
      </c>
    </row>
    <row r="18" spans="1:11" ht="65.25" customHeight="1">
      <c r="A18" s="16" t="s">
        <v>43</v>
      </c>
      <c r="B18" s="17" t="s">
        <v>53</v>
      </c>
      <c r="C18" s="17" t="s">
        <v>20</v>
      </c>
      <c r="D18" s="17" t="s">
        <v>54</v>
      </c>
      <c r="E18" s="17" t="s">
        <v>37</v>
      </c>
      <c r="F18" s="17" t="s">
        <v>59</v>
      </c>
      <c r="G18" s="17" t="s">
        <v>27</v>
      </c>
      <c r="H18" s="17" t="s">
        <v>23</v>
      </c>
      <c r="I18" s="17" t="s">
        <v>30</v>
      </c>
      <c r="J18" s="18" t="s">
        <v>60</v>
      </c>
      <c r="K18" s="19">
        <f>K19</f>
        <v>96610</v>
      </c>
    </row>
    <row r="19" spans="1:11" ht="65.25" customHeight="1">
      <c r="A19" s="16" t="s">
        <v>46</v>
      </c>
      <c r="B19" s="17" t="s">
        <v>53</v>
      </c>
      <c r="C19" s="17" t="s">
        <v>20</v>
      </c>
      <c r="D19" s="17" t="s">
        <v>54</v>
      </c>
      <c r="E19" s="17" t="s">
        <v>37</v>
      </c>
      <c r="F19" s="17" t="s">
        <v>275</v>
      </c>
      <c r="G19" s="17" t="s">
        <v>27</v>
      </c>
      <c r="H19" s="17" t="s">
        <v>23</v>
      </c>
      <c r="I19" s="17" t="s">
        <v>30</v>
      </c>
      <c r="J19" s="18" t="s">
        <v>305</v>
      </c>
      <c r="K19" s="19">
        <v>96610</v>
      </c>
    </row>
    <row r="20" spans="1:11" ht="78" customHeight="1">
      <c r="A20" s="16" t="s">
        <v>49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62</v>
      </c>
      <c r="G20" s="17" t="s">
        <v>27</v>
      </c>
      <c r="H20" s="17" t="s">
        <v>23</v>
      </c>
      <c r="I20" s="17" t="s">
        <v>30</v>
      </c>
      <c r="J20" s="18" t="s">
        <v>63</v>
      </c>
      <c r="K20" s="19">
        <f>K21</f>
        <v>520</v>
      </c>
    </row>
    <row r="21" spans="1:11" ht="78" customHeight="1">
      <c r="A21" s="16" t="s">
        <v>52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306</v>
      </c>
      <c r="G21" s="17" t="s">
        <v>27</v>
      </c>
      <c r="H21" s="17" t="s">
        <v>23</v>
      </c>
      <c r="I21" s="17" t="s">
        <v>30</v>
      </c>
      <c r="J21" s="18" t="s">
        <v>307</v>
      </c>
      <c r="K21" s="19">
        <v>520</v>
      </c>
    </row>
    <row r="22" spans="1:11" ht="65.25" customHeight="1">
      <c r="A22" s="16" t="s">
        <v>56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65</v>
      </c>
      <c r="G22" s="17" t="s">
        <v>27</v>
      </c>
      <c r="H22" s="17" t="s">
        <v>23</v>
      </c>
      <c r="I22" s="17" t="s">
        <v>30</v>
      </c>
      <c r="J22" s="18" t="s">
        <v>66</v>
      </c>
      <c r="K22" s="19">
        <f>K23</f>
        <v>129410</v>
      </c>
    </row>
    <row r="23" spans="1:11" ht="65.25" customHeight="1">
      <c r="A23" s="16" t="s">
        <v>199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308</v>
      </c>
      <c r="G23" s="17" t="s">
        <v>27</v>
      </c>
      <c r="H23" s="17" t="s">
        <v>23</v>
      </c>
      <c r="I23" s="17" t="s">
        <v>30</v>
      </c>
      <c r="J23" s="18" t="s">
        <v>309</v>
      </c>
      <c r="K23" s="19">
        <v>129410</v>
      </c>
    </row>
    <row r="24" spans="1:11" ht="66" customHeight="1">
      <c r="A24" s="16" t="s">
        <v>310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19">
        <f>K25</f>
        <v>-15030</v>
      </c>
    </row>
    <row r="25" spans="1:11" ht="66" customHeight="1">
      <c r="A25" s="16" t="s">
        <v>219</v>
      </c>
      <c r="B25" s="17" t="s">
        <v>53</v>
      </c>
      <c r="C25" s="17" t="s">
        <v>20</v>
      </c>
      <c r="D25" s="17" t="s">
        <v>54</v>
      </c>
      <c r="E25" s="17" t="s">
        <v>37</v>
      </c>
      <c r="F25" s="17" t="s">
        <v>311</v>
      </c>
      <c r="G25" s="17" t="s">
        <v>27</v>
      </c>
      <c r="H25" s="17" t="s">
        <v>23</v>
      </c>
      <c r="I25" s="17" t="s">
        <v>30</v>
      </c>
      <c r="J25" s="18" t="s">
        <v>312</v>
      </c>
      <c r="K25" s="19">
        <v>-15030</v>
      </c>
    </row>
    <row r="26" spans="1:11" ht="15" customHeight="1">
      <c r="A26" s="16" t="s">
        <v>58</v>
      </c>
      <c r="B26" s="17" t="s">
        <v>26</v>
      </c>
      <c r="C26" s="17" t="s">
        <v>20</v>
      </c>
      <c r="D26" s="17" t="s">
        <v>71</v>
      </c>
      <c r="E26" s="17" t="s">
        <v>22</v>
      </c>
      <c r="F26" s="17" t="s">
        <v>21</v>
      </c>
      <c r="G26" s="17" t="s">
        <v>22</v>
      </c>
      <c r="H26" s="17" t="s">
        <v>23</v>
      </c>
      <c r="I26" s="17" t="s">
        <v>21</v>
      </c>
      <c r="J26" s="18" t="s">
        <v>72</v>
      </c>
      <c r="K26" s="19">
        <f>K27</f>
        <v>16660</v>
      </c>
    </row>
    <row r="27" spans="1:11" ht="15" customHeight="1">
      <c r="A27" s="16" t="s">
        <v>61</v>
      </c>
      <c r="B27" s="17" t="s">
        <v>26</v>
      </c>
      <c r="C27" s="17" t="s">
        <v>20</v>
      </c>
      <c r="D27" s="17" t="s">
        <v>71</v>
      </c>
      <c r="E27" s="17" t="s">
        <v>54</v>
      </c>
      <c r="F27" s="17" t="s">
        <v>21</v>
      </c>
      <c r="G27" s="17" t="s">
        <v>27</v>
      </c>
      <c r="H27" s="17" t="s">
        <v>23</v>
      </c>
      <c r="I27" s="17" t="s">
        <v>30</v>
      </c>
      <c r="J27" s="18" t="s">
        <v>76</v>
      </c>
      <c r="K27" s="19">
        <f>SUM(K28:K28)</f>
        <v>16660</v>
      </c>
    </row>
    <row r="28" spans="1:11" ht="27" customHeight="1">
      <c r="A28" s="16" t="s">
        <v>64</v>
      </c>
      <c r="B28" s="24" t="s">
        <v>26</v>
      </c>
      <c r="C28" s="24" t="s">
        <v>20</v>
      </c>
      <c r="D28" s="24" t="s">
        <v>71</v>
      </c>
      <c r="E28" s="24" t="s">
        <v>54</v>
      </c>
      <c r="F28" s="24" t="s">
        <v>33</v>
      </c>
      <c r="G28" s="24" t="s">
        <v>27</v>
      </c>
      <c r="H28" s="24" t="s">
        <v>23</v>
      </c>
      <c r="I28" s="24" t="s">
        <v>30</v>
      </c>
      <c r="J28" s="25" t="s">
        <v>76</v>
      </c>
      <c r="K28" s="47">
        <v>16660</v>
      </c>
    </row>
    <row r="29" spans="1:11" ht="12.75">
      <c r="A29" s="16" t="s">
        <v>67</v>
      </c>
      <c r="B29" s="17" t="s">
        <v>26</v>
      </c>
      <c r="C29" s="17" t="s">
        <v>20</v>
      </c>
      <c r="D29" s="17" t="s">
        <v>83</v>
      </c>
      <c r="E29" s="17" t="s">
        <v>22</v>
      </c>
      <c r="F29" s="17" t="s">
        <v>21</v>
      </c>
      <c r="G29" s="17" t="s">
        <v>22</v>
      </c>
      <c r="H29" s="17" t="s">
        <v>23</v>
      </c>
      <c r="I29" s="17" t="s">
        <v>21</v>
      </c>
      <c r="J29" s="18" t="s">
        <v>84</v>
      </c>
      <c r="K29" s="19">
        <f>K30+K32</f>
        <v>11278650</v>
      </c>
    </row>
    <row r="30" spans="1:11" ht="12.75">
      <c r="A30" s="16" t="s">
        <v>313</v>
      </c>
      <c r="B30" s="22" t="s">
        <v>26</v>
      </c>
      <c r="C30" s="22" t="s">
        <v>20</v>
      </c>
      <c r="D30" s="22" t="s">
        <v>83</v>
      </c>
      <c r="E30" s="22" t="s">
        <v>27</v>
      </c>
      <c r="F30" s="22" t="s">
        <v>21</v>
      </c>
      <c r="G30" s="22" t="s">
        <v>22</v>
      </c>
      <c r="H30" s="22" t="s">
        <v>23</v>
      </c>
      <c r="I30" s="22" t="s">
        <v>30</v>
      </c>
      <c r="J30" s="23" t="s">
        <v>86</v>
      </c>
      <c r="K30" s="19">
        <f>K31</f>
        <v>458670</v>
      </c>
    </row>
    <row r="31" spans="1:11" ht="38.25">
      <c r="A31" s="16" t="s">
        <v>70</v>
      </c>
      <c r="B31" s="22" t="s">
        <v>26</v>
      </c>
      <c r="C31" s="22" t="s">
        <v>20</v>
      </c>
      <c r="D31" s="22" t="s">
        <v>83</v>
      </c>
      <c r="E31" s="22" t="s">
        <v>27</v>
      </c>
      <c r="F31" s="22" t="s">
        <v>47</v>
      </c>
      <c r="G31" s="22" t="s">
        <v>46</v>
      </c>
      <c r="H31" s="22" t="s">
        <v>23</v>
      </c>
      <c r="I31" s="22" t="s">
        <v>30</v>
      </c>
      <c r="J31" s="23" t="s">
        <v>88</v>
      </c>
      <c r="K31" s="19">
        <v>458670</v>
      </c>
    </row>
    <row r="32" spans="1:11" ht="12.75">
      <c r="A32" s="16" t="s">
        <v>228</v>
      </c>
      <c r="B32" s="22" t="s">
        <v>26</v>
      </c>
      <c r="C32" s="22" t="s">
        <v>20</v>
      </c>
      <c r="D32" s="22" t="s">
        <v>83</v>
      </c>
      <c r="E32" s="22" t="s">
        <v>83</v>
      </c>
      <c r="F32" s="22" t="s">
        <v>21</v>
      </c>
      <c r="G32" s="22" t="s">
        <v>22</v>
      </c>
      <c r="H32" s="22" t="s">
        <v>23</v>
      </c>
      <c r="I32" s="22" t="s">
        <v>30</v>
      </c>
      <c r="J32" s="23" t="s">
        <v>90</v>
      </c>
      <c r="K32" s="19">
        <f>K33+K35</f>
        <v>10819980</v>
      </c>
    </row>
    <row r="33" spans="1:11" ht="12.75">
      <c r="A33" s="16" t="s">
        <v>314</v>
      </c>
      <c r="B33" s="22" t="s">
        <v>26</v>
      </c>
      <c r="C33" s="22" t="s">
        <v>20</v>
      </c>
      <c r="D33" s="22" t="s">
        <v>83</v>
      </c>
      <c r="E33" s="22" t="s">
        <v>83</v>
      </c>
      <c r="F33" s="22" t="s">
        <v>47</v>
      </c>
      <c r="G33" s="22" t="s">
        <v>22</v>
      </c>
      <c r="H33" s="22" t="s">
        <v>23</v>
      </c>
      <c r="I33" s="22" t="s">
        <v>30</v>
      </c>
      <c r="J33" s="23" t="s">
        <v>92</v>
      </c>
      <c r="K33" s="19">
        <f>K34</f>
        <v>5190280</v>
      </c>
    </row>
    <row r="34" spans="1:11" ht="25.5">
      <c r="A34" s="16" t="s">
        <v>233</v>
      </c>
      <c r="B34" s="22" t="s">
        <v>26</v>
      </c>
      <c r="C34" s="22" t="s">
        <v>20</v>
      </c>
      <c r="D34" s="22" t="s">
        <v>83</v>
      </c>
      <c r="E34" s="22" t="s">
        <v>83</v>
      </c>
      <c r="F34" s="22" t="s">
        <v>94</v>
      </c>
      <c r="G34" s="22" t="s">
        <v>46</v>
      </c>
      <c r="H34" s="22" t="s">
        <v>23</v>
      </c>
      <c r="I34" s="22" t="s">
        <v>30</v>
      </c>
      <c r="J34" s="23" t="s">
        <v>95</v>
      </c>
      <c r="K34" s="19">
        <v>5190280</v>
      </c>
    </row>
    <row r="35" spans="1:11" ht="12.75">
      <c r="A35" s="16" t="s">
        <v>315</v>
      </c>
      <c r="B35" s="22" t="s">
        <v>26</v>
      </c>
      <c r="C35" s="22" t="s">
        <v>20</v>
      </c>
      <c r="D35" s="22" t="s">
        <v>83</v>
      </c>
      <c r="E35" s="22" t="s">
        <v>83</v>
      </c>
      <c r="F35" s="22" t="s">
        <v>50</v>
      </c>
      <c r="G35" s="22" t="s">
        <v>22</v>
      </c>
      <c r="H35" s="22" t="s">
        <v>23</v>
      </c>
      <c r="I35" s="22" t="s">
        <v>30</v>
      </c>
      <c r="J35" s="23" t="s">
        <v>97</v>
      </c>
      <c r="K35" s="19">
        <f>K36</f>
        <v>5629700</v>
      </c>
    </row>
    <row r="36" spans="1:11" ht="25.5">
      <c r="A36" s="16" t="s">
        <v>316</v>
      </c>
      <c r="B36" s="22" t="s">
        <v>26</v>
      </c>
      <c r="C36" s="22" t="s">
        <v>20</v>
      </c>
      <c r="D36" s="22" t="s">
        <v>83</v>
      </c>
      <c r="E36" s="22" t="s">
        <v>83</v>
      </c>
      <c r="F36" s="22" t="s">
        <v>98</v>
      </c>
      <c r="G36" s="22" t="s">
        <v>46</v>
      </c>
      <c r="H36" s="22" t="s">
        <v>23</v>
      </c>
      <c r="I36" s="22" t="s">
        <v>30</v>
      </c>
      <c r="J36" s="23" t="s">
        <v>99</v>
      </c>
      <c r="K36" s="19">
        <v>5629700</v>
      </c>
    </row>
    <row r="37" spans="1:11" ht="15.75" customHeight="1">
      <c r="A37" s="16" t="s">
        <v>239</v>
      </c>
      <c r="B37" s="17" t="s">
        <v>317</v>
      </c>
      <c r="C37" s="17" t="s">
        <v>20</v>
      </c>
      <c r="D37" s="17" t="s">
        <v>101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18" t="s">
        <v>102</v>
      </c>
      <c r="K37" s="19">
        <f aca="true" t="shared" si="0" ref="K37:K38">K38</f>
        <v>13100</v>
      </c>
    </row>
    <row r="38" spans="1:11" ht="38.25">
      <c r="A38" s="16" t="s">
        <v>318</v>
      </c>
      <c r="B38" s="29" t="s">
        <v>317</v>
      </c>
      <c r="C38" s="29" t="s">
        <v>20</v>
      </c>
      <c r="D38" s="29" t="s">
        <v>101</v>
      </c>
      <c r="E38" s="29" t="s">
        <v>79</v>
      </c>
      <c r="F38" s="29" t="s">
        <v>21</v>
      </c>
      <c r="G38" s="29" t="s">
        <v>27</v>
      </c>
      <c r="H38" s="29" t="s">
        <v>23</v>
      </c>
      <c r="I38" s="29" t="s">
        <v>30</v>
      </c>
      <c r="J38" s="23" t="s">
        <v>106</v>
      </c>
      <c r="K38" s="19">
        <f t="shared" si="0"/>
        <v>13100</v>
      </c>
    </row>
    <row r="39" spans="1:11" ht="63.75">
      <c r="A39" s="16" t="s">
        <v>242</v>
      </c>
      <c r="B39" s="29" t="s">
        <v>317</v>
      </c>
      <c r="C39" s="29" t="s">
        <v>20</v>
      </c>
      <c r="D39" s="29" t="s">
        <v>101</v>
      </c>
      <c r="E39" s="29" t="s">
        <v>79</v>
      </c>
      <c r="F39" s="29" t="s">
        <v>44</v>
      </c>
      <c r="G39" s="29" t="s">
        <v>27</v>
      </c>
      <c r="H39" s="29" t="s">
        <v>23</v>
      </c>
      <c r="I39" s="29" t="s">
        <v>30</v>
      </c>
      <c r="J39" s="23" t="s">
        <v>108</v>
      </c>
      <c r="K39" s="19">
        <v>13100</v>
      </c>
    </row>
    <row r="40" spans="1:11" ht="41.25" customHeight="1">
      <c r="A40" s="16" t="s">
        <v>75</v>
      </c>
      <c r="B40" s="17" t="s">
        <v>317</v>
      </c>
      <c r="C40" s="17" t="s">
        <v>20</v>
      </c>
      <c r="D40" s="17" t="s">
        <v>49</v>
      </c>
      <c r="E40" s="17" t="s">
        <v>22</v>
      </c>
      <c r="F40" s="17" t="s">
        <v>21</v>
      </c>
      <c r="G40" s="17" t="s">
        <v>22</v>
      </c>
      <c r="H40" s="17" t="s">
        <v>23</v>
      </c>
      <c r="I40" s="17" t="s">
        <v>21</v>
      </c>
      <c r="J40" s="18" t="s">
        <v>120</v>
      </c>
      <c r="K40" s="19">
        <f>K41+K46</f>
        <v>193467</v>
      </c>
    </row>
    <row r="41" spans="1:11" ht="78.75" customHeight="1">
      <c r="A41" s="16" t="s">
        <v>77</v>
      </c>
      <c r="B41" s="17" t="s">
        <v>317</v>
      </c>
      <c r="C41" s="17" t="s">
        <v>20</v>
      </c>
      <c r="D41" s="17" t="s">
        <v>49</v>
      </c>
      <c r="E41" s="17" t="s">
        <v>71</v>
      </c>
      <c r="F41" s="17" t="s">
        <v>21</v>
      </c>
      <c r="G41" s="17" t="s">
        <v>22</v>
      </c>
      <c r="H41" s="17" t="s">
        <v>23</v>
      </c>
      <c r="I41" s="17" t="s">
        <v>123</v>
      </c>
      <c r="J41" s="18" t="s">
        <v>129</v>
      </c>
      <c r="K41" s="19">
        <f>K42+K44</f>
        <v>179563</v>
      </c>
    </row>
    <row r="42" spans="1:11" ht="66" customHeight="1">
      <c r="A42" s="16" t="s">
        <v>82</v>
      </c>
      <c r="B42" s="17" t="s">
        <v>317</v>
      </c>
      <c r="C42" s="17" t="s">
        <v>20</v>
      </c>
      <c r="D42" s="17" t="s">
        <v>49</v>
      </c>
      <c r="E42" s="17" t="s">
        <v>71</v>
      </c>
      <c r="F42" s="17" t="s">
        <v>44</v>
      </c>
      <c r="G42" s="17" t="s">
        <v>22</v>
      </c>
      <c r="H42" s="17" t="s">
        <v>23</v>
      </c>
      <c r="I42" s="17" t="s">
        <v>123</v>
      </c>
      <c r="J42" s="18" t="s">
        <v>135</v>
      </c>
      <c r="K42" s="19">
        <f>SUM(K43:K43)</f>
        <v>148906</v>
      </c>
    </row>
    <row r="43" spans="1:11" ht="66.75" customHeight="1">
      <c r="A43" s="16" t="s">
        <v>85</v>
      </c>
      <c r="B43" s="17" t="s">
        <v>317</v>
      </c>
      <c r="C43" s="17" t="s">
        <v>20</v>
      </c>
      <c r="D43" s="17" t="s">
        <v>49</v>
      </c>
      <c r="E43" s="17" t="s">
        <v>71</v>
      </c>
      <c r="F43" s="17" t="s">
        <v>136</v>
      </c>
      <c r="G43" s="17" t="s">
        <v>46</v>
      </c>
      <c r="H43" s="17" t="s">
        <v>23</v>
      </c>
      <c r="I43" s="17" t="s">
        <v>123</v>
      </c>
      <c r="J43" s="18" t="s">
        <v>139</v>
      </c>
      <c r="K43" s="19">
        <v>148906</v>
      </c>
    </row>
    <row r="44" spans="1:11" ht="80.25" customHeight="1">
      <c r="A44" s="16" t="s">
        <v>87</v>
      </c>
      <c r="B44" s="17" t="s">
        <v>317</v>
      </c>
      <c r="C44" s="17" t="s">
        <v>20</v>
      </c>
      <c r="D44" s="17" t="s">
        <v>49</v>
      </c>
      <c r="E44" s="17" t="s">
        <v>71</v>
      </c>
      <c r="F44" s="17" t="s">
        <v>47</v>
      </c>
      <c r="G44" s="17" t="s">
        <v>22</v>
      </c>
      <c r="H44" s="17" t="s">
        <v>23</v>
      </c>
      <c r="I44" s="17" t="s">
        <v>123</v>
      </c>
      <c r="J44" s="18" t="s">
        <v>141</v>
      </c>
      <c r="K44" s="19">
        <f>SUM(K45:K45)</f>
        <v>30657</v>
      </c>
    </row>
    <row r="45" spans="1:11" ht="66.75" customHeight="1">
      <c r="A45" s="16" t="s">
        <v>89</v>
      </c>
      <c r="B45" s="17" t="s">
        <v>317</v>
      </c>
      <c r="C45" s="17" t="s">
        <v>20</v>
      </c>
      <c r="D45" s="17" t="s">
        <v>49</v>
      </c>
      <c r="E45" s="17" t="s">
        <v>71</v>
      </c>
      <c r="F45" s="17" t="s">
        <v>117</v>
      </c>
      <c r="G45" s="17" t="s">
        <v>46</v>
      </c>
      <c r="H45" s="17" t="s">
        <v>23</v>
      </c>
      <c r="I45" s="17" t="s">
        <v>123</v>
      </c>
      <c r="J45" s="18" t="s">
        <v>143</v>
      </c>
      <c r="K45" s="19">
        <v>30657</v>
      </c>
    </row>
    <row r="46" spans="1:11" ht="27" customHeight="1">
      <c r="A46" s="16" t="s">
        <v>91</v>
      </c>
      <c r="B46" s="17" t="s">
        <v>317</v>
      </c>
      <c r="C46" s="17" t="s">
        <v>20</v>
      </c>
      <c r="D46" s="17" t="s">
        <v>49</v>
      </c>
      <c r="E46" s="17" t="s">
        <v>114</v>
      </c>
      <c r="F46" s="17" t="s">
        <v>21</v>
      </c>
      <c r="G46" s="17" t="s">
        <v>22</v>
      </c>
      <c r="H46" s="17" t="s">
        <v>23</v>
      </c>
      <c r="I46" s="17" t="s">
        <v>123</v>
      </c>
      <c r="J46" s="18" t="s">
        <v>153</v>
      </c>
      <c r="K46" s="19">
        <f aca="true" t="shared" si="1" ref="K46:K47">K47</f>
        <v>13904</v>
      </c>
    </row>
    <row r="47" spans="1:11" ht="39.75" customHeight="1">
      <c r="A47" s="16" t="s">
        <v>93</v>
      </c>
      <c r="B47" s="17" t="s">
        <v>317</v>
      </c>
      <c r="C47" s="17" t="s">
        <v>20</v>
      </c>
      <c r="D47" s="17" t="s">
        <v>49</v>
      </c>
      <c r="E47" s="17" t="s">
        <v>114</v>
      </c>
      <c r="F47" s="17" t="s">
        <v>50</v>
      </c>
      <c r="G47" s="17" t="s">
        <v>22</v>
      </c>
      <c r="H47" s="17" t="s">
        <v>23</v>
      </c>
      <c r="I47" s="17" t="s">
        <v>123</v>
      </c>
      <c r="J47" s="18" t="s">
        <v>155</v>
      </c>
      <c r="K47" s="19">
        <f t="shared" si="1"/>
        <v>13904</v>
      </c>
    </row>
    <row r="48" spans="1:11" ht="68.25" customHeight="1">
      <c r="A48" s="16" t="s">
        <v>96</v>
      </c>
      <c r="B48" s="17" t="s">
        <v>317</v>
      </c>
      <c r="C48" s="17" t="s">
        <v>20</v>
      </c>
      <c r="D48" s="17" t="s">
        <v>49</v>
      </c>
      <c r="E48" s="17" t="s">
        <v>114</v>
      </c>
      <c r="F48" s="17" t="s">
        <v>157</v>
      </c>
      <c r="G48" s="17" t="s">
        <v>46</v>
      </c>
      <c r="H48" s="17" t="s">
        <v>23</v>
      </c>
      <c r="I48" s="17" t="s">
        <v>123</v>
      </c>
      <c r="J48" s="18" t="s">
        <v>159</v>
      </c>
      <c r="K48" s="19">
        <v>13904</v>
      </c>
    </row>
    <row r="49" spans="1:11" ht="40.5" customHeight="1">
      <c r="A49" s="16" t="s">
        <v>319</v>
      </c>
      <c r="B49" s="17" t="s">
        <v>317</v>
      </c>
      <c r="C49" s="17" t="s">
        <v>20</v>
      </c>
      <c r="D49" s="17" t="s">
        <v>199</v>
      </c>
      <c r="E49" s="17" t="s">
        <v>22</v>
      </c>
      <c r="F49" s="17" t="s">
        <v>21</v>
      </c>
      <c r="G49" s="17" t="s">
        <v>22</v>
      </c>
      <c r="H49" s="17" t="s">
        <v>23</v>
      </c>
      <c r="I49" s="17" t="s">
        <v>21</v>
      </c>
      <c r="J49" s="18" t="s">
        <v>200</v>
      </c>
      <c r="K49" s="19">
        <f aca="true" t="shared" si="2" ref="K49:K51">K50</f>
        <v>751</v>
      </c>
    </row>
    <row r="50" spans="1:11" ht="35.25" customHeight="1">
      <c r="A50" s="16" t="s">
        <v>320</v>
      </c>
      <c r="B50" s="17" t="s">
        <v>317</v>
      </c>
      <c r="C50" s="17" t="s">
        <v>20</v>
      </c>
      <c r="D50" s="17" t="s">
        <v>199</v>
      </c>
      <c r="E50" s="17" t="s">
        <v>83</v>
      </c>
      <c r="F50" s="17" t="s">
        <v>21</v>
      </c>
      <c r="G50" s="17" t="s">
        <v>22</v>
      </c>
      <c r="H50" s="17" t="s">
        <v>23</v>
      </c>
      <c r="I50" s="17" t="s">
        <v>212</v>
      </c>
      <c r="J50" s="18" t="s">
        <v>213</v>
      </c>
      <c r="K50" s="19">
        <f t="shared" si="2"/>
        <v>751</v>
      </c>
    </row>
    <row r="51" spans="1:11" ht="40.5" customHeight="1">
      <c r="A51" s="16" t="s">
        <v>321</v>
      </c>
      <c r="B51" s="17" t="s">
        <v>317</v>
      </c>
      <c r="C51" s="17" t="s">
        <v>20</v>
      </c>
      <c r="D51" s="17" t="s">
        <v>199</v>
      </c>
      <c r="E51" s="17" t="s">
        <v>83</v>
      </c>
      <c r="F51" s="17" t="s">
        <v>44</v>
      </c>
      <c r="G51" s="17" t="s">
        <v>22</v>
      </c>
      <c r="H51" s="17" t="s">
        <v>23</v>
      </c>
      <c r="I51" s="17" t="s">
        <v>212</v>
      </c>
      <c r="J51" s="18" t="s">
        <v>216</v>
      </c>
      <c r="K51" s="19">
        <f t="shared" si="2"/>
        <v>751</v>
      </c>
    </row>
    <row r="52" spans="1:11" ht="40.5" customHeight="1">
      <c r="A52" s="16" t="s">
        <v>261</v>
      </c>
      <c r="B52" s="17" t="s">
        <v>317</v>
      </c>
      <c r="C52" s="17" t="s">
        <v>20</v>
      </c>
      <c r="D52" s="17" t="s">
        <v>199</v>
      </c>
      <c r="E52" s="17" t="s">
        <v>83</v>
      </c>
      <c r="F52" s="17" t="s">
        <v>136</v>
      </c>
      <c r="G52" s="17" t="s">
        <v>46</v>
      </c>
      <c r="H52" s="17" t="s">
        <v>23</v>
      </c>
      <c r="I52" s="17" t="s">
        <v>212</v>
      </c>
      <c r="J52" s="18" t="s">
        <v>217</v>
      </c>
      <c r="K52" s="19">
        <v>751</v>
      </c>
    </row>
    <row r="53" spans="1:11" ht="30.75" customHeight="1">
      <c r="A53" s="16" t="s">
        <v>322</v>
      </c>
      <c r="B53" s="17" t="s">
        <v>317</v>
      </c>
      <c r="C53" s="17" t="s">
        <v>20</v>
      </c>
      <c r="D53" s="17" t="s">
        <v>219</v>
      </c>
      <c r="E53" s="17" t="s">
        <v>22</v>
      </c>
      <c r="F53" s="17" t="s">
        <v>21</v>
      </c>
      <c r="G53" s="17" t="s">
        <v>22</v>
      </c>
      <c r="H53" s="17" t="s">
        <v>23</v>
      </c>
      <c r="I53" s="17" t="s">
        <v>21</v>
      </c>
      <c r="J53" s="18" t="s">
        <v>220</v>
      </c>
      <c r="K53" s="19">
        <f aca="true" t="shared" si="3" ref="K53:K54">K54</f>
        <v>161625</v>
      </c>
    </row>
    <row r="54" spans="1:11" ht="42" customHeight="1">
      <c r="A54" s="16" t="s">
        <v>323</v>
      </c>
      <c r="B54" s="17" t="s">
        <v>317</v>
      </c>
      <c r="C54" s="17" t="s">
        <v>20</v>
      </c>
      <c r="D54" s="17" t="s">
        <v>219</v>
      </c>
      <c r="E54" s="17" t="s">
        <v>271</v>
      </c>
      <c r="F54" s="17" t="s">
        <v>21</v>
      </c>
      <c r="G54" s="17" t="s">
        <v>22</v>
      </c>
      <c r="H54" s="17" t="s">
        <v>23</v>
      </c>
      <c r="I54" s="17" t="s">
        <v>223</v>
      </c>
      <c r="J54" s="18" t="s">
        <v>272</v>
      </c>
      <c r="K54" s="19">
        <f t="shared" si="3"/>
        <v>161625</v>
      </c>
    </row>
    <row r="55" spans="1:11" ht="54.75" customHeight="1">
      <c r="A55" s="16" t="s">
        <v>324</v>
      </c>
      <c r="B55" s="17" t="s">
        <v>317</v>
      </c>
      <c r="C55" s="17" t="s">
        <v>20</v>
      </c>
      <c r="D55" s="17" t="s">
        <v>219</v>
      </c>
      <c r="E55" s="17" t="s">
        <v>271</v>
      </c>
      <c r="F55" s="17" t="s">
        <v>126</v>
      </c>
      <c r="G55" s="17" t="s">
        <v>46</v>
      </c>
      <c r="H55" s="17" t="s">
        <v>23</v>
      </c>
      <c r="I55" s="17" t="s">
        <v>223</v>
      </c>
      <c r="J55" s="18" t="s">
        <v>274</v>
      </c>
      <c r="K55" s="19">
        <v>161625</v>
      </c>
    </row>
  </sheetData>
  <sheetProtection selectLockedCells="1" selectUnlockedCells="1"/>
  <mergeCells count="9">
    <mergeCell ref="C1:K1"/>
    <mergeCell ref="A3:K3"/>
    <mergeCell ref="A6:A8"/>
    <mergeCell ref="B6:I6"/>
    <mergeCell ref="J6:J8"/>
    <mergeCell ref="K6:K8"/>
    <mergeCell ref="B7:B8"/>
    <mergeCell ref="C7:G7"/>
    <mergeCell ref="H7:I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300" verticalDpi="300" orientation="portrait" paperSize="9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3.75390625" style="1" customWidth="1"/>
    <col min="2" max="2" width="4.25390625" style="2" customWidth="1"/>
    <col min="3" max="3" width="2.50390625" style="2" customWidth="1"/>
    <col min="4" max="4" width="3.5039062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50390625" style="2" customWidth="1"/>
    <col min="10" max="10" width="51.50390625" style="2" customWidth="1"/>
    <col min="11" max="11" width="16.50390625" style="1" customWidth="1"/>
    <col min="12" max="12" width="16.75390625" style="1" customWidth="1"/>
    <col min="13" max="13" width="17.50390625" style="1" customWidth="1"/>
    <col min="14" max="16384" width="9.00390625" style="1" customWidth="1"/>
  </cols>
  <sheetData>
    <row r="1" spans="2:13" s="3" customFormat="1" ht="51" customHeight="1">
      <c r="B1" s="4"/>
      <c r="C1" s="4"/>
      <c r="D1" s="4"/>
      <c r="E1" s="4"/>
      <c r="F1" s="4"/>
      <c r="G1" s="4"/>
      <c r="H1" s="4"/>
      <c r="I1" s="4"/>
      <c r="J1" s="48" t="s">
        <v>325</v>
      </c>
      <c r="K1" s="48"/>
      <c r="L1" s="48"/>
      <c r="M1" s="48"/>
    </row>
    <row r="2" spans="2:13" s="3" customFormat="1" ht="24.75" customHeight="1">
      <c r="B2" s="4"/>
      <c r="C2" s="4"/>
      <c r="D2" s="4"/>
      <c r="E2" s="4"/>
      <c r="F2" s="4"/>
      <c r="G2" s="4"/>
      <c r="H2" s="4"/>
      <c r="I2" s="4"/>
      <c r="J2" s="49"/>
      <c r="K2" s="49"/>
      <c r="L2" s="49"/>
      <c r="M2" s="49"/>
    </row>
    <row r="3" spans="1:13" s="3" customFormat="1" ht="12.75" customHeight="1">
      <c r="A3" s="6" t="s">
        <v>326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0" s="3" customFormat="1" ht="12.75">
      <c r="B4" s="4"/>
      <c r="C4" s="4"/>
      <c r="D4" s="4"/>
      <c r="E4" s="4"/>
      <c r="F4" s="4"/>
      <c r="G4" s="4"/>
      <c r="H4" s="4"/>
      <c r="I4" s="4"/>
      <c r="J4" s="4"/>
    </row>
    <row r="5" spans="2:13" s="3" customFormat="1" ht="12.75">
      <c r="B5" s="4"/>
      <c r="C5" s="4"/>
      <c r="D5" s="4"/>
      <c r="E5" s="4"/>
      <c r="F5" s="4"/>
      <c r="G5" s="4"/>
      <c r="H5" s="4"/>
      <c r="I5" s="4"/>
      <c r="J5" s="4"/>
      <c r="M5" s="9" t="s">
        <v>3</v>
      </c>
    </row>
    <row r="6" spans="1:13" s="3" customFormat="1" ht="12.75" customHeight="1">
      <c r="A6" s="43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292</v>
      </c>
      <c r="K6" s="12" t="s">
        <v>327</v>
      </c>
      <c r="L6" s="12" t="s">
        <v>328</v>
      </c>
      <c r="M6" s="12" t="s">
        <v>329</v>
      </c>
    </row>
    <row r="7" spans="1:13" s="3" customFormat="1" ht="42.75" customHeight="1">
      <c r="A7" s="43"/>
      <c r="B7" s="44" t="s">
        <v>294</v>
      </c>
      <c r="C7" s="11" t="s">
        <v>295</v>
      </c>
      <c r="D7" s="11"/>
      <c r="E7" s="11"/>
      <c r="F7" s="11"/>
      <c r="G7" s="11"/>
      <c r="H7" s="11" t="s">
        <v>296</v>
      </c>
      <c r="I7" s="11"/>
      <c r="J7" s="12"/>
      <c r="K7" s="12"/>
      <c r="L7" s="12"/>
      <c r="M7" s="12"/>
    </row>
    <row r="8" spans="1:13" s="3" customFormat="1" ht="69" customHeight="1">
      <c r="A8" s="43"/>
      <c r="B8" s="44"/>
      <c r="C8" s="44" t="s">
        <v>297</v>
      </c>
      <c r="D8" s="44" t="s">
        <v>298</v>
      </c>
      <c r="E8" s="44" t="s">
        <v>299</v>
      </c>
      <c r="F8" s="44" t="s">
        <v>300</v>
      </c>
      <c r="G8" s="44" t="s">
        <v>301</v>
      </c>
      <c r="H8" s="44" t="s">
        <v>302</v>
      </c>
      <c r="I8" s="44" t="s">
        <v>303</v>
      </c>
      <c r="J8" s="12"/>
      <c r="K8" s="12"/>
      <c r="L8" s="12"/>
      <c r="M8" s="12"/>
    </row>
    <row r="9" spans="1:14" ht="12.75">
      <c r="A9" s="16"/>
      <c r="B9" s="17" t="s">
        <v>20</v>
      </c>
      <c r="C9" s="17" t="s">
        <v>25</v>
      </c>
      <c r="D9" s="17" t="s">
        <v>29</v>
      </c>
      <c r="E9" s="17" t="s">
        <v>32</v>
      </c>
      <c r="F9" s="17" t="s">
        <v>35</v>
      </c>
      <c r="G9" s="17" t="s">
        <v>304</v>
      </c>
      <c r="H9" s="17" t="s">
        <v>39</v>
      </c>
      <c r="I9" s="17" t="s">
        <v>41</v>
      </c>
      <c r="J9" s="45">
        <v>9</v>
      </c>
      <c r="K9" s="45">
        <v>10</v>
      </c>
      <c r="L9" s="45">
        <v>11</v>
      </c>
      <c r="M9" s="45">
        <v>12</v>
      </c>
      <c r="N9" s="36"/>
    </row>
    <row r="10" spans="1:13" ht="14.25">
      <c r="A10" s="16" t="s">
        <v>20</v>
      </c>
      <c r="B10" s="17" t="s">
        <v>21</v>
      </c>
      <c r="C10" s="17" t="s">
        <v>20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24</v>
      </c>
      <c r="K10" s="46">
        <f>K11+K16+K26+K29+K37+K41</f>
        <v>14112839</v>
      </c>
      <c r="L10" s="46">
        <f>L11+L16+L26+L29+L37+L41</f>
        <v>5642861.59</v>
      </c>
      <c r="M10" s="46">
        <f aca="true" t="shared" si="0" ref="M10:M84">ROUND(L10/K10*100,2)</f>
        <v>39.98</v>
      </c>
    </row>
    <row r="11" spans="1:13" ht="14.25">
      <c r="A11" s="16" t="s">
        <v>25</v>
      </c>
      <c r="B11" s="17" t="s">
        <v>26</v>
      </c>
      <c r="C11" s="17" t="s">
        <v>20</v>
      </c>
      <c r="D11" s="17" t="s">
        <v>27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28</v>
      </c>
      <c r="K11" s="46">
        <f>K12</f>
        <v>2226970</v>
      </c>
      <c r="L11" s="46">
        <f>L12</f>
        <v>1010304.0800000001</v>
      </c>
      <c r="M11" s="46">
        <f t="shared" si="0"/>
        <v>45.37</v>
      </c>
    </row>
    <row r="12" spans="1:14" ht="14.25">
      <c r="A12" s="16" t="s">
        <v>29</v>
      </c>
      <c r="B12" s="17" t="s">
        <v>26</v>
      </c>
      <c r="C12" s="17" t="s">
        <v>20</v>
      </c>
      <c r="D12" s="17" t="s">
        <v>27</v>
      </c>
      <c r="E12" s="17" t="s">
        <v>37</v>
      </c>
      <c r="F12" s="17" t="s">
        <v>21</v>
      </c>
      <c r="G12" s="17" t="s">
        <v>27</v>
      </c>
      <c r="H12" s="17" t="s">
        <v>23</v>
      </c>
      <c r="I12" s="17" t="s">
        <v>30</v>
      </c>
      <c r="J12" s="18" t="s">
        <v>40</v>
      </c>
      <c r="K12" s="46">
        <f>SUM(K13:K15)</f>
        <v>2226970</v>
      </c>
      <c r="L12" s="46">
        <f>SUM(L13:L15)</f>
        <v>1010304.0800000001</v>
      </c>
      <c r="M12" s="46">
        <f t="shared" si="0"/>
        <v>45.37</v>
      </c>
      <c r="N12" s="50"/>
    </row>
    <row r="13" spans="1:13" ht="58.5">
      <c r="A13" s="16" t="s">
        <v>32</v>
      </c>
      <c r="B13" s="17" t="s">
        <v>26</v>
      </c>
      <c r="C13" s="17" t="s">
        <v>20</v>
      </c>
      <c r="D13" s="17" t="s">
        <v>27</v>
      </c>
      <c r="E13" s="17" t="s">
        <v>37</v>
      </c>
      <c r="F13" s="17" t="s">
        <v>33</v>
      </c>
      <c r="G13" s="17" t="s">
        <v>27</v>
      </c>
      <c r="H13" s="17" t="s">
        <v>23</v>
      </c>
      <c r="I13" s="17" t="s">
        <v>30</v>
      </c>
      <c r="J13" s="18" t="s">
        <v>42</v>
      </c>
      <c r="K13" s="46">
        <v>2222800</v>
      </c>
      <c r="L13" s="46">
        <v>960299.8</v>
      </c>
      <c r="M13" s="46">
        <f t="shared" si="0"/>
        <v>43.2</v>
      </c>
    </row>
    <row r="14" spans="1:13" ht="81">
      <c r="A14" s="16" t="s">
        <v>35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44</v>
      </c>
      <c r="G14" s="17" t="s">
        <v>27</v>
      </c>
      <c r="H14" s="17" t="s">
        <v>23</v>
      </c>
      <c r="I14" s="17" t="s">
        <v>30</v>
      </c>
      <c r="J14" s="18" t="s">
        <v>45</v>
      </c>
      <c r="K14" s="46">
        <v>2190</v>
      </c>
      <c r="L14" s="46">
        <v>48905.41</v>
      </c>
      <c r="M14" s="46">
        <f t="shared" si="0"/>
        <v>2233.12</v>
      </c>
    </row>
    <row r="15" spans="1:13" ht="36">
      <c r="A15" s="16" t="s">
        <v>304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47</v>
      </c>
      <c r="G15" s="17" t="s">
        <v>27</v>
      </c>
      <c r="H15" s="17" t="s">
        <v>23</v>
      </c>
      <c r="I15" s="17" t="s">
        <v>30</v>
      </c>
      <c r="J15" s="18" t="s">
        <v>48</v>
      </c>
      <c r="K15" s="46">
        <v>1980</v>
      </c>
      <c r="L15" s="46">
        <v>1098.87</v>
      </c>
      <c r="M15" s="46">
        <f t="shared" si="0"/>
        <v>55.5</v>
      </c>
    </row>
    <row r="16" spans="1:13" ht="24.75">
      <c r="A16" s="16" t="s">
        <v>39</v>
      </c>
      <c r="B16" s="17" t="s">
        <v>21</v>
      </c>
      <c r="C16" s="17" t="s">
        <v>20</v>
      </c>
      <c r="D16" s="17" t="s">
        <v>54</v>
      </c>
      <c r="E16" s="17" t="s">
        <v>22</v>
      </c>
      <c r="F16" s="17" t="s">
        <v>21</v>
      </c>
      <c r="G16" s="17" t="s">
        <v>22</v>
      </c>
      <c r="H16" s="17" t="s">
        <v>23</v>
      </c>
      <c r="I16" s="17" t="s">
        <v>21</v>
      </c>
      <c r="J16" s="18" t="s">
        <v>55</v>
      </c>
      <c r="K16" s="46">
        <f>K17</f>
        <v>215200</v>
      </c>
      <c r="L16" s="46">
        <f>L17</f>
        <v>87506.52</v>
      </c>
      <c r="M16" s="46">
        <f t="shared" si="0"/>
        <v>40.66</v>
      </c>
    </row>
    <row r="17" spans="1:13" ht="24.75">
      <c r="A17" s="16" t="s">
        <v>41</v>
      </c>
      <c r="B17" s="17" t="s">
        <v>21</v>
      </c>
      <c r="C17" s="17" t="s">
        <v>20</v>
      </c>
      <c r="D17" s="17" t="s">
        <v>54</v>
      </c>
      <c r="E17" s="17" t="s">
        <v>37</v>
      </c>
      <c r="F17" s="17" t="s">
        <v>21</v>
      </c>
      <c r="G17" s="17" t="s">
        <v>27</v>
      </c>
      <c r="H17" s="17" t="s">
        <v>23</v>
      </c>
      <c r="I17" s="17" t="s">
        <v>30</v>
      </c>
      <c r="J17" s="18" t="s">
        <v>57</v>
      </c>
      <c r="K17" s="46">
        <f>K18+K20+K22+K24</f>
        <v>215200</v>
      </c>
      <c r="L17" s="46">
        <f>L18+L20+L22+L24</f>
        <v>87506.52</v>
      </c>
      <c r="M17" s="46">
        <f t="shared" si="0"/>
        <v>40.66</v>
      </c>
    </row>
    <row r="18" spans="1:13" ht="58.5">
      <c r="A18" s="16" t="s">
        <v>43</v>
      </c>
      <c r="B18" s="17" t="s">
        <v>53</v>
      </c>
      <c r="C18" s="17" t="s">
        <v>20</v>
      </c>
      <c r="D18" s="17" t="s">
        <v>54</v>
      </c>
      <c r="E18" s="17" t="s">
        <v>37</v>
      </c>
      <c r="F18" s="17" t="s">
        <v>59</v>
      </c>
      <c r="G18" s="17" t="s">
        <v>27</v>
      </c>
      <c r="H18" s="17" t="s">
        <v>23</v>
      </c>
      <c r="I18" s="17" t="s">
        <v>30</v>
      </c>
      <c r="J18" s="18" t="s">
        <v>60</v>
      </c>
      <c r="K18" s="46">
        <f>K19</f>
        <v>98600</v>
      </c>
      <c r="L18" s="46">
        <f>L19</f>
        <v>41458.91</v>
      </c>
      <c r="M18" s="46">
        <f t="shared" si="0"/>
        <v>42.05</v>
      </c>
    </row>
    <row r="19" spans="1:13" ht="81">
      <c r="A19" s="16" t="s">
        <v>46</v>
      </c>
      <c r="B19" s="17" t="s">
        <v>53</v>
      </c>
      <c r="C19" s="17" t="s">
        <v>20</v>
      </c>
      <c r="D19" s="17" t="s">
        <v>54</v>
      </c>
      <c r="E19" s="17" t="s">
        <v>37</v>
      </c>
      <c r="F19" s="17" t="s">
        <v>275</v>
      </c>
      <c r="G19" s="17" t="s">
        <v>27</v>
      </c>
      <c r="H19" s="17" t="s">
        <v>23</v>
      </c>
      <c r="I19" s="17" t="s">
        <v>30</v>
      </c>
      <c r="J19" s="18" t="s">
        <v>305</v>
      </c>
      <c r="K19" s="46">
        <v>98600</v>
      </c>
      <c r="L19" s="46">
        <v>41458.91</v>
      </c>
      <c r="M19" s="46">
        <f t="shared" si="0"/>
        <v>42.05</v>
      </c>
    </row>
    <row r="20" spans="1:13" ht="69.75">
      <c r="A20" s="16" t="s">
        <v>49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62</v>
      </c>
      <c r="G20" s="17" t="s">
        <v>27</v>
      </c>
      <c r="H20" s="17" t="s">
        <v>23</v>
      </c>
      <c r="I20" s="17" t="s">
        <v>30</v>
      </c>
      <c r="J20" s="18" t="s">
        <v>63</v>
      </c>
      <c r="K20" s="46">
        <f>K21</f>
        <v>540</v>
      </c>
      <c r="L20" s="46">
        <f>L21</f>
        <v>271.25</v>
      </c>
      <c r="M20" s="46">
        <f t="shared" si="0"/>
        <v>50.23</v>
      </c>
    </row>
    <row r="21" spans="1:13" ht="92.25">
      <c r="A21" s="16" t="s">
        <v>52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306</v>
      </c>
      <c r="G21" s="17" t="s">
        <v>27</v>
      </c>
      <c r="H21" s="17" t="s">
        <v>23</v>
      </c>
      <c r="I21" s="17" t="s">
        <v>30</v>
      </c>
      <c r="J21" s="18" t="s">
        <v>307</v>
      </c>
      <c r="K21" s="46">
        <v>540</v>
      </c>
      <c r="L21" s="46">
        <v>271.25</v>
      </c>
      <c r="M21" s="46">
        <f t="shared" si="0"/>
        <v>50.23</v>
      </c>
    </row>
    <row r="22" spans="1:13" ht="58.5">
      <c r="A22" s="16" t="s">
        <v>56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65</v>
      </c>
      <c r="G22" s="17" t="s">
        <v>27</v>
      </c>
      <c r="H22" s="17" t="s">
        <v>23</v>
      </c>
      <c r="I22" s="17" t="s">
        <v>30</v>
      </c>
      <c r="J22" s="18" t="s">
        <v>66</v>
      </c>
      <c r="K22" s="46">
        <f>K23</f>
        <v>128800</v>
      </c>
      <c r="L22" s="46">
        <f>L23</f>
        <v>54028.1</v>
      </c>
      <c r="M22" s="46">
        <f t="shared" si="0"/>
        <v>41.95</v>
      </c>
    </row>
    <row r="23" spans="1:13" ht="92.25">
      <c r="A23" s="16" t="s">
        <v>199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308</v>
      </c>
      <c r="G23" s="17" t="s">
        <v>27</v>
      </c>
      <c r="H23" s="17" t="s">
        <v>23</v>
      </c>
      <c r="I23" s="17" t="s">
        <v>30</v>
      </c>
      <c r="J23" s="18" t="s">
        <v>309</v>
      </c>
      <c r="K23" s="46">
        <v>128800</v>
      </c>
      <c r="L23" s="46">
        <v>54028.1</v>
      </c>
      <c r="M23" s="46">
        <f t="shared" si="0"/>
        <v>41.95</v>
      </c>
    </row>
    <row r="24" spans="1:13" ht="58.5">
      <c r="A24" s="16" t="s">
        <v>310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46">
        <f>K25</f>
        <v>-12740</v>
      </c>
      <c r="L24" s="46">
        <f>L25</f>
        <v>-8251.74</v>
      </c>
      <c r="M24" s="46">
        <f t="shared" si="0"/>
        <v>64.77</v>
      </c>
    </row>
    <row r="25" spans="1:13" ht="92.25">
      <c r="A25" s="16" t="s">
        <v>219</v>
      </c>
      <c r="B25" s="17" t="s">
        <v>53</v>
      </c>
      <c r="C25" s="17" t="s">
        <v>20</v>
      </c>
      <c r="D25" s="17" t="s">
        <v>54</v>
      </c>
      <c r="E25" s="17" t="s">
        <v>37</v>
      </c>
      <c r="F25" s="17" t="s">
        <v>311</v>
      </c>
      <c r="G25" s="17" t="s">
        <v>27</v>
      </c>
      <c r="H25" s="17" t="s">
        <v>23</v>
      </c>
      <c r="I25" s="17" t="s">
        <v>30</v>
      </c>
      <c r="J25" s="18" t="s">
        <v>312</v>
      </c>
      <c r="K25" s="46">
        <v>-12740</v>
      </c>
      <c r="L25" s="46">
        <v>-8251.74</v>
      </c>
      <c r="M25" s="46">
        <f t="shared" si="0"/>
        <v>64.77</v>
      </c>
    </row>
    <row r="26" spans="1:13" ht="14.25">
      <c r="A26" s="16" t="s">
        <v>58</v>
      </c>
      <c r="B26" s="17" t="s">
        <v>26</v>
      </c>
      <c r="C26" s="17" t="s">
        <v>20</v>
      </c>
      <c r="D26" s="17" t="s">
        <v>71</v>
      </c>
      <c r="E26" s="17" t="s">
        <v>22</v>
      </c>
      <c r="F26" s="17" t="s">
        <v>21</v>
      </c>
      <c r="G26" s="17" t="s">
        <v>22</v>
      </c>
      <c r="H26" s="17" t="s">
        <v>23</v>
      </c>
      <c r="I26" s="17" t="s">
        <v>21</v>
      </c>
      <c r="J26" s="18" t="s">
        <v>72</v>
      </c>
      <c r="K26" s="46">
        <f>K27</f>
        <v>21630</v>
      </c>
      <c r="L26" s="46">
        <f>L27</f>
        <v>9102.5</v>
      </c>
      <c r="M26" s="46">
        <f t="shared" si="0"/>
        <v>42.08</v>
      </c>
    </row>
    <row r="27" spans="1:13" ht="14.25">
      <c r="A27" s="16" t="s">
        <v>61</v>
      </c>
      <c r="B27" s="17" t="s">
        <v>26</v>
      </c>
      <c r="C27" s="17" t="s">
        <v>20</v>
      </c>
      <c r="D27" s="17" t="s">
        <v>71</v>
      </c>
      <c r="E27" s="17" t="s">
        <v>54</v>
      </c>
      <c r="F27" s="17" t="s">
        <v>21</v>
      </c>
      <c r="G27" s="17" t="s">
        <v>27</v>
      </c>
      <c r="H27" s="17" t="s">
        <v>23</v>
      </c>
      <c r="I27" s="17" t="s">
        <v>30</v>
      </c>
      <c r="J27" s="18" t="s">
        <v>76</v>
      </c>
      <c r="K27" s="46">
        <f>SUM(K28:K28)</f>
        <v>21630</v>
      </c>
      <c r="L27" s="46">
        <f>SUM(L28:L28)</f>
        <v>9102.5</v>
      </c>
      <c r="M27" s="46">
        <f t="shared" si="0"/>
        <v>42.08</v>
      </c>
    </row>
    <row r="28" spans="1:13" ht="14.25">
      <c r="A28" s="16" t="s">
        <v>64</v>
      </c>
      <c r="B28" s="24" t="s">
        <v>26</v>
      </c>
      <c r="C28" s="24" t="s">
        <v>20</v>
      </c>
      <c r="D28" s="24" t="s">
        <v>71</v>
      </c>
      <c r="E28" s="24" t="s">
        <v>54</v>
      </c>
      <c r="F28" s="24" t="s">
        <v>33</v>
      </c>
      <c r="G28" s="24" t="s">
        <v>27</v>
      </c>
      <c r="H28" s="24" t="s">
        <v>23</v>
      </c>
      <c r="I28" s="24" t="s">
        <v>30</v>
      </c>
      <c r="J28" s="25" t="s">
        <v>76</v>
      </c>
      <c r="K28" s="46">
        <v>21630</v>
      </c>
      <c r="L28" s="46">
        <v>9102.5</v>
      </c>
      <c r="M28" s="46">
        <f t="shared" si="0"/>
        <v>42.08</v>
      </c>
    </row>
    <row r="29" spans="1:13" ht="14.25">
      <c r="A29" s="16" t="s">
        <v>67</v>
      </c>
      <c r="B29" s="17" t="s">
        <v>26</v>
      </c>
      <c r="C29" s="17" t="s">
        <v>20</v>
      </c>
      <c r="D29" s="17" t="s">
        <v>83</v>
      </c>
      <c r="E29" s="17" t="s">
        <v>22</v>
      </c>
      <c r="F29" s="17" t="s">
        <v>21</v>
      </c>
      <c r="G29" s="17" t="s">
        <v>22</v>
      </c>
      <c r="H29" s="17" t="s">
        <v>23</v>
      </c>
      <c r="I29" s="17" t="s">
        <v>21</v>
      </c>
      <c r="J29" s="18" t="s">
        <v>84</v>
      </c>
      <c r="K29" s="46">
        <f>K30+K32</f>
        <v>11439900</v>
      </c>
      <c r="L29" s="46">
        <f>L30+L32</f>
        <v>4371764.14</v>
      </c>
      <c r="M29" s="46">
        <f t="shared" si="0"/>
        <v>38.22</v>
      </c>
    </row>
    <row r="30" spans="1:13" ht="14.25">
      <c r="A30" s="16" t="s">
        <v>313</v>
      </c>
      <c r="B30" s="22" t="s">
        <v>26</v>
      </c>
      <c r="C30" s="22" t="s">
        <v>20</v>
      </c>
      <c r="D30" s="22" t="s">
        <v>83</v>
      </c>
      <c r="E30" s="22" t="s">
        <v>27</v>
      </c>
      <c r="F30" s="22" t="s">
        <v>21</v>
      </c>
      <c r="G30" s="22" t="s">
        <v>22</v>
      </c>
      <c r="H30" s="22" t="s">
        <v>23</v>
      </c>
      <c r="I30" s="22" t="s">
        <v>30</v>
      </c>
      <c r="J30" s="23" t="s">
        <v>86</v>
      </c>
      <c r="K30" s="46">
        <f>K31</f>
        <v>476800</v>
      </c>
      <c r="L30" s="46">
        <f>L31</f>
        <v>98264.08</v>
      </c>
      <c r="M30" s="46">
        <f t="shared" si="0"/>
        <v>20.61</v>
      </c>
    </row>
    <row r="31" spans="1:13" ht="36">
      <c r="A31" s="16" t="s">
        <v>70</v>
      </c>
      <c r="B31" s="22" t="s">
        <v>26</v>
      </c>
      <c r="C31" s="22" t="s">
        <v>20</v>
      </c>
      <c r="D31" s="22" t="s">
        <v>83</v>
      </c>
      <c r="E31" s="22" t="s">
        <v>27</v>
      </c>
      <c r="F31" s="22" t="s">
        <v>47</v>
      </c>
      <c r="G31" s="22" t="s">
        <v>46</v>
      </c>
      <c r="H31" s="22" t="s">
        <v>23</v>
      </c>
      <c r="I31" s="22" t="s">
        <v>30</v>
      </c>
      <c r="J31" s="23" t="s">
        <v>88</v>
      </c>
      <c r="K31" s="46">
        <v>476800</v>
      </c>
      <c r="L31" s="46">
        <v>98264.08</v>
      </c>
      <c r="M31" s="46">
        <f t="shared" si="0"/>
        <v>20.61</v>
      </c>
    </row>
    <row r="32" spans="1:13" ht="14.25">
      <c r="A32" s="16" t="s">
        <v>228</v>
      </c>
      <c r="B32" s="22" t="s">
        <v>26</v>
      </c>
      <c r="C32" s="22" t="s">
        <v>20</v>
      </c>
      <c r="D32" s="22" t="s">
        <v>83</v>
      </c>
      <c r="E32" s="22" t="s">
        <v>83</v>
      </c>
      <c r="F32" s="22" t="s">
        <v>21</v>
      </c>
      <c r="G32" s="22" t="s">
        <v>22</v>
      </c>
      <c r="H32" s="22" t="s">
        <v>23</v>
      </c>
      <c r="I32" s="22" t="s">
        <v>30</v>
      </c>
      <c r="J32" s="23" t="s">
        <v>90</v>
      </c>
      <c r="K32" s="46">
        <f>K33+K35</f>
        <v>10963100</v>
      </c>
      <c r="L32" s="46">
        <f>L33+L35</f>
        <v>4273500.06</v>
      </c>
      <c r="M32" s="46">
        <f t="shared" si="0"/>
        <v>38.98</v>
      </c>
    </row>
    <row r="33" spans="1:13" ht="14.25">
      <c r="A33" s="16" t="s">
        <v>314</v>
      </c>
      <c r="B33" s="22" t="s">
        <v>26</v>
      </c>
      <c r="C33" s="22" t="s">
        <v>20</v>
      </c>
      <c r="D33" s="22" t="s">
        <v>83</v>
      </c>
      <c r="E33" s="22" t="s">
        <v>83</v>
      </c>
      <c r="F33" s="22" t="s">
        <v>47</v>
      </c>
      <c r="G33" s="22" t="s">
        <v>22</v>
      </c>
      <c r="H33" s="22" t="s">
        <v>23</v>
      </c>
      <c r="I33" s="22" t="s">
        <v>30</v>
      </c>
      <c r="J33" s="23" t="s">
        <v>92</v>
      </c>
      <c r="K33" s="46">
        <f>K34</f>
        <v>5211700</v>
      </c>
      <c r="L33" s="46">
        <f>L34</f>
        <v>3363836.92</v>
      </c>
      <c r="M33" s="46">
        <f t="shared" si="0"/>
        <v>64.54</v>
      </c>
    </row>
    <row r="34" spans="1:13" ht="24.75">
      <c r="A34" s="16" t="s">
        <v>233</v>
      </c>
      <c r="B34" s="22" t="s">
        <v>26</v>
      </c>
      <c r="C34" s="22" t="s">
        <v>20</v>
      </c>
      <c r="D34" s="22" t="s">
        <v>83</v>
      </c>
      <c r="E34" s="22" t="s">
        <v>83</v>
      </c>
      <c r="F34" s="22" t="s">
        <v>94</v>
      </c>
      <c r="G34" s="22" t="s">
        <v>46</v>
      </c>
      <c r="H34" s="22" t="s">
        <v>23</v>
      </c>
      <c r="I34" s="22" t="s">
        <v>30</v>
      </c>
      <c r="J34" s="23" t="s">
        <v>95</v>
      </c>
      <c r="K34" s="46">
        <v>5211700</v>
      </c>
      <c r="L34" s="46">
        <v>3363836.92</v>
      </c>
      <c r="M34" s="46">
        <f t="shared" si="0"/>
        <v>64.54</v>
      </c>
    </row>
    <row r="35" spans="1:13" ht="14.25">
      <c r="A35" s="16" t="s">
        <v>315</v>
      </c>
      <c r="B35" s="22" t="s">
        <v>26</v>
      </c>
      <c r="C35" s="22" t="s">
        <v>20</v>
      </c>
      <c r="D35" s="22" t="s">
        <v>83</v>
      </c>
      <c r="E35" s="22" t="s">
        <v>83</v>
      </c>
      <c r="F35" s="22" t="s">
        <v>50</v>
      </c>
      <c r="G35" s="22" t="s">
        <v>22</v>
      </c>
      <c r="H35" s="22" t="s">
        <v>23</v>
      </c>
      <c r="I35" s="22" t="s">
        <v>30</v>
      </c>
      <c r="J35" s="23" t="s">
        <v>97</v>
      </c>
      <c r="K35" s="46">
        <f>K36</f>
        <v>5751400</v>
      </c>
      <c r="L35" s="46">
        <f>L36</f>
        <v>909663.14</v>
      </c>
      <c r="M35" s="46">
        <f t="shared" si="0"/>
        <v>15.82</v>
      </c>
    </row>
    <row r="36" spans="1:13" ht="24.75">
      <c r="A36" s="16" t="s">
        <v>316</v>
      </c>
      <c r="B36" s="22" t="s">
        <v>26</v>
      </c>
      <c r="C36" s="22" t="s">
        <v>20</v>
      </c>
      <c r="D36" s="22" t="s">
        <v>83</v>
      </c>
      <c r="E36" s="22" t="s">
        <v>83</v>
      </c>
      <c r="F36" s="22" t="s">
        <v>98</v>
      </c>
      <c r="G36" s="22" t="s">
        <v>46</v>
      </c>
      <c r="H36" s="22" t="s">
        <v>23</v>
      </c>
      <c r="I36" s="22" t="s">
        <v>30</v>
      </c>
      <c r="J36" s="23" t="s">
        <v>99</v>
      </c>
      <c r="K36" s="46">
        <v>5751400</v>
      </c>
      <c r="L36" s="46">
        <v>909663.14</v>
      </c>
      <c r="M36" s="46">
        <f t="shared" si="0"/>
        <v>15.82</v>
      </c>
    </row>
    <row r="37" spans="1:13" ht="14.25">
      <c r="A37" s="16" t="s">
        <v>239</v>
      </c>
      <c r="B37" s="17" t="s">
        <v>317</v>
      </c>
      <c r="C37" s="17" t="s">
        <v>20</v>
      </c>
      <c r="D37" s="17" t="s">
        <v>101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18" t="s">
        <v>102</v>
      </c>
      <c r="K37" s="46">
        <f aca="true" t="shared" si="1" ref="K37:K39">K38</f>
        <v>16700</v>
      </c>
      <c r="L37" s="46">
        <f aca="true" t="shared" si="2" ref="L37:L39">L38</f>
        <v>2700</v>
      </c>
      <c r="M37" s="46">
        <f t="shared" si="0"/>
        <v>16.17</v>
      </c>
    </row>
    <row r="38" spans="1:13" ht="36">
      <c r="A38" s="16" t="s">
        <v>318</v>
      </c>
      <c r="B38" s="51" t="s">
        <v>317</v>
      </c>
      <c r="C38" s="51" t="s">
        <v>20</v>
      </c>
      <c r="D38" s="51" t="s">
        <v>101</v>
      </c>
      <c r="E38" s="51" t="s">
        <v>79</v>
      </c>
      <c r="F38" s="51" t="s">
        <v>21</v>
      </c>
      <c r="G38" s="51" t="s">
        <v>27</v>
      </c>
      <c r="H38" s="51" t="s">
        <v>23</v>
      </c>
      <c r="I38" s="51" t="s">
        <v>30</v>
      </c>
      <c r="J38" s="23" t="s">
        <v>106</v>
      </c>
      <c r="K38" s="46">
        <f t="shared" si="1"/>
        <v>16700</v>
      </c>
      <c r="L38" s="46">
        <f t="shared" si="2"/>
        <v>2700</v>
      </c>
      <c r="M38" s="46">
        <f t="shared" si="0"/>
        <v>16.17</v>
      </c>
    </row>
    <row r="39" spans="1:13" ht="58.5">
      <c r="A39" s="16" t="s">
        <v>242</v>
      </c>
      <c r="B39" s="51" t="s">
        <v>317</v>
      </c>
      <c r="C39" s="51" t="s">
        <v>20</v>
      </c>
      <c r="D39" s="51" t="s">
        <v>101</v>
      </c>
      <c r="E39" s="51" t="s">
        <v>79</v>
      </c>
      <c r="F39" s="51" t="s">
        <v>44</v>
      </c>
      <c r="G39" s="51" t="s">
        <v>27</v>
      </c>
      <c r="H39" s="51" t="s">
        <v>23</v>
      </c>
      <c r="I39" s="51" t="s">
        <v>30</v>
      </c>
      <c r="J39" s="23" t="s">
        <v>108</v>
      </c>
      <c r="K39" s="46">
        <f t="shared" si="1"/>
        <v>16700</v>
      </c>
      <c r="L39" s="46">
        <f t="shared" si="2"/>
        <v>2700</v>
      </c>
      <c r="M39" s="46">
        <f t="shared" si="0"/>
        <v>16.17</v>
      </c>
    </row>
    <row r="40" spans="1:13" ht="81">
      <c r="A40" s="16" t="s">
        <v>75</v>
      </c>
      <c r="B40" s="51" t="s">
        <v>330</v>
      </c>
      <c r="C40" s="51" t="s">
        <v>20</v>
      </c>
      <c r="D40" s="51" t="s">
        <v>101</v>
      </c>
      <c r="E40" s="51" t="s">
        <v>79</v>
      </c>
      <c r="F40" s="51" t="s">
        <v>44</v>
      </c>
      <c r="G40" s="51" t="s">
        <v>27</v>
      </c>
      <c r="H40" s="51" t="s">
        <v>331</v>
      </c>
      <c r="I40" s="51" t="s">
        <v>30</v>
      </c>
      <c r="J40" s="52" t="s">
        <v>332</v>
      </c>
      <c r="K40" s="46">
        <v>16700</v>
      </c>
      <c r="L40" s="46">
        <v>2700</v>
      </c>
      <c r="M40" s="46">
        <f t="shared" si="0"/>
        <v>16.17</v>
      </c>
    </row>
    <row r="41" spans="1:13" ht="36">
      <c r="A41" s="16" t="s">
        <v>77</v>
      </c>
      <c r="B41" s="17" t="s">
        <v>317</v>
      </c>
      <c r="C41" s="17" t="s">
        <v>20</v>
      </c>
      <c r="D41" s="17" t="s">
        <v>49</v>
      </c>
      <c r="E41" s="17" t="s">
        <v>22</v>
      </c>
      <c r="F41" s="17" t="s">
        <v>21</v>
      </c>
      <c r="G41" s="17" t="s">
        <v>22</v>
      </c>
      <c r="H41" s="17" t="s">
        <v>23</v>
      </c>
      <c r="I41" s="17" t="s">
        <v>21</v>
      </c>
      <c r="J41" s="18" t="s">
        <v>120</v>
      </c>
      <c r="K41" s="46">
        <f>K42+K47</f>
        <v>192439</v>
      </c>
      <c r="L41" s="46">
        <f>L42+L47</f>
        <v>161484.35</v>
      </c>
      <c r="M41" s="46">
        <f t="shared" si="0"/>
        <v>83.91</v>
      </c>
    </row>
    <row r="42" spans="1:13" ht="69.75">
      <c r="A42" s="16" t="s">
        <v>82</v>
      </c>
      <c r="B42" s="17" t="s">
        <v>317</v>
      </c>
      <c r="C42" s="17" t="s">
        <v>20</v>
      </c>
      <c r="D42" s="17" t="s">
        <v>49</v>
      </c>
      <c r="E42" s="17" t="s">
        <v>71</v>
      </c>
      <c r="F42" s="17" t="s">
        <v>21</v>
      </c>
      <c r="G42" s="17" t="s">
        <v>22</v>
      </c>
      <c r="H42" s="17" t="s">
        <v>23</v>
      </c>
      <c r="I42" s="17" t="s">
        <v>123</v>
      </c>
      <c r="J42" s="18" t="s">
        <v>129</v>
      </c>
      <c r="K42" s="46">
        <f>K43+K45</f>
        <v>179563</v>
      </c>
      <c r="L42" s="46">
        <f>L43+L45</f>
        <v>161484.35</v>
      </c>
      <c r="M42" s="46">
        <f t="shared" si="0"/>
        <v>89.93</v>
      </c>
    </row>
    <row r="43" spans="1:13" ht="58.5">
      <c r="A43" s="16" t="s">
        <v>85</v>
      </c>
      <c r="B43" s="17" t="s">
        <v>317</v>
      </c>
      <c r="C43" s="17" t="s">
        <v>20</v>
      </c>
      <c r="D43" s="17" t="s">
        <v>49</v>
      </c>
      <c r="E43" s="17" t="s">
        <v>71</v>
      </c>
      <c r="F43" s="17" t="s">
        <v>44</v>
      </c>
      <c r="G43" s="17" t="s">
        <v>22</v>
      </c>
      <c r="H43" s="17" t="s">
        <v>23</v>
      </c>
      <c r="I43" s="17" t="s">
        <v>123</v>
      </c>
      <c r="J43" s="18" t="s">
        <v>135</v>
      </c>
      <c r="K43" s="46">
        <f>SUM(K44:K44)</f>
        <v>148906</v>
      </c>
      <c r="L43" s="46">
        <f>SUM(L44:L44)</f>
        <v>146155.73</v>
      </c>
      <c r="M43" s="46">
        <f t="shared" si="0"/>
        <v>98.15</v>
      </c>
    </row>
    <row r="44" spans="1:13" ht="58.5">
      <c r="A44" s="16" t="s">
        <v>87</v>
      </c>
      <c r="B44" s="17" t="s">
        <v>317</v>
      </c>
      <c r="C44" s="17" t="s">
        <v>20</v>
      </c>
      <c r="D44" s="17" t="s">
        <v>49</v>
      </c>
      <c r="E44" s="17" t="s">
        <v>71</v>
      </c>
      <c r="F44" s="17" t="s">
        <v>136</v>
      </c>
      <c r="G44" s="17" t="s">
        <v>46</v>
      </c>
      <c r="H44" s="17" t="s">
        <v>23</v>
      </c>
      <c r="I44" s="17" t="s">
        <v>123</v>
      </c>
      <c r="J44" s="18" t="s">
        <v>139</v>
      </c>
      <c r="K44" s="46">
        <v>148906</v>
      </c>
      <c r="L44" s="46">
        <v>146155.73</v>
      </c>
      <c r="M44" s="46">
        <f t="shared" si="0"/>
        <v>98.15</v>
      </c>
    </row>
    <row r="45" spans="1:13" ht="69.75">
      <c r="A45" s="16" t="s">
        <v>89</v>
      </c>
      <c r="B45" s="17" t="s">
        <v>317</v>
      </c>
      <c r="C45" s="17" t="s">
        <v>20</v>
      </c>
      <c r="D45" s="17" t="s">
        <v>49</v>
      </c>
      <c r="E45" s="17" t="s">
        <v>71</v>
      </c>
      <c r="F45" s="17" t="s">
        <v>47</v>
      </c>
      <c r="G45" s="17" t="s">
        <v>22</v>
      </c>
      <c r="H45" s="17" t="s">
        <v>23</v>
      </c>
      <c r="I45" s="17" t="s">
        <v>123</v>
      </c>
      <c r="J45" s="18" t="s">
        <v>141</v>
      </c>
      <c r="K45" s="46">
        <f>SUM(K46:K46)</f>
        <v>30657</v>
      </c>
      <c r="L45" s="46">
        <f>SUM(L46:L46)</f>
        <v>15328.62</v>
      </c>
      <c r="M45" s="46">
        <f t="shared" si="0"/>
        <v>50</v>
      </c>
    </row>
    <row r="46" spans="1:13" ht="58.5">
      <c r="A46" s="16" t="s">
        <v>91</v>
      </c>
      <c r="B46" s="17" t="s">
        <v>317</v>
      </c>
      <c r="C46" s="17" t="s">
        <v>20</v>
      </c>
      <c r="D46" s="17" t="s">
        <v>49</v>
      </c>
      <c r="E46" s="17" t="s">
        <v>71</v>
      </c>
      <c r="F46" s="17" t="s">
        <v>117</v>
      </c>
      <c r="G46" s="17" t="s">
        <v>46</v>
      </c>
      <c r="H46" s="17" t="s">
        <v>23</v>
      </c>
      <c r="I46" s="17" t="s">
        <v>123</v>
      </c>
      <c r="J46" s="18" t="s">
        <v>333</v>
      </c>
      <c r="K46" s="46">
        <v>30657</v>
      </c>
      <c r="L46" s="46">
        <v>15328.62</v>
      </c>
      <c r="M46" s="46">
        <f t="shared" si="0"/>
        <v>50</v>
      </c>
    </row>
    <row r="47" spans="1:13" ht="69.75">
      <c r="A47" s="16" t="s">
        <v>93</v>
      </c>
      <c r="B47" s="17" t="s">
        <v>317</v>
      </c>
      <c r="C47" s="17" t="s">
        <v>20</v>
      </c>
      <c r="D47" s="17" t="s">
        <v>49</v>
      </c>
      <c r="E47" s="17" t="s">
        <v>114</v>
      </c>
      <c r="F47" s="17" t="s">
        <v>21</v>
      </c>
      <c r="G47" s="17" t="s">
        <v>22</v>
      </c>
      <c r="H47" s="17" t="s">
        <v>23</v>
      </c>
      <c r="I47" s="17" t="s">
        <v>123</v>
      </c>
      <c r="J47" s="18" t="s">
        <v>153</v>
      </c>
      <c r="K47" s="46">
        <f aca="true" t="shared" si="3" ref="K47:K48">K48</f>
        <v>12876</v>
      </c>
      <c r="L47" s="46">
        <f aca="true" t="shared" si="4" ref="L47:L48">L48</f>
        <v>0</v>
      </c>
      <c r="M47" s="46">
        <f t="shared" si="0"/>
        <v>0</v>
      </c>
    </row>
    <row r="48" spans="1:13" ht="69.75">
      <c r="A48" s="16" t="s">
        <v>96</v>
      </c>
      <c r="B48" s="17" t="s">
        <v>317</v>
      </c>
      <c r="C48" s="17" t="s">
        <v>20</v>
      </c>
      <c r="D48" s="17" t="s">
        <v>49</v>
      </c>
      <c r="E48" s="17" t="s">
        <v>114</v>
      </c>
      <c r="F48" s="17" t="s">
        <v>50</v>
      </c>
      <c r="G48" s="17" t="s">
        <v>22</v>
      </c>
      <c r="H48" s="17" t="s">
        <v>23</v>
      </c>
      <c r="I48" s="17" t="s">
        <v>123</v>
      </c>
      <c r="J48" s="18" t="s">
        <v>155</v>
      </c>
      <c r="K48" s="46">
        <f t="shared" si="3"/>
        <v>12876</v>
      </c>
      <c r="L48" s="46">
        <f t="shared" si="4"/>
        <v>0</v>
      </c>
      <c r="M48" s="46">
        <f t="shared" si="0"/>
        <v>0</v>
      </c>
    </row>
    <row r="49" spans="1:13" ht="58.5">
      <c r="A49" s="16" t="s">
        <v>319</v>
      </c>
      <c r="B49" s="17" t="s">
        <v>317</v>
      </c>
      <c r="C49" s="17" t="s">
        <v>20</v>
      </c>
      <c r="D49" s="17" t="s">
        <v>49</v>
      </c>
      <c r="E49" s="17" t="s">
        <v>114</v>
      </c>
      <c r="F49" s="17" t="s">
        <v>157</v>
      </c>
      <c r="G49" s="17" t="s">
        <v>46</v>
      </c>
      <c r="H49" s="17" t="s">
        <v>23</v>
      </c>
      <c r="I49" s="17" t="s">
        <v>123</v>
      </c>
      <c r="J49" s="18" t="s">
        <v>159</v>
      </c>
      <c r="K49" s="46">
        <v>12876</v>
      </c>
      <c r="L49" s="46">
        <v>0</v>
      </c>
      <c r="M49" s="46">
        <f t="shared" si="0"/>
        <v>0</v>
      </c>
    </row>
    <row r="50" spans="1:13" ht="14.25">
      <c r="A50" s="16" t="s">
        <v>320</v>
      </c>
      <c r="B50" s="17" t="s">
        <v>317</v>
      </c>
      <c r="C50" s="53" t="s">
        <v>25</v>
      </c>
      <c r="D50" s="53" t="s">
        <v>22</v>
      </c>
      <c r="E50" s="53" t="s">
        <v>22</v>
      </c>
      <c r="F50" s="53" t="s">
        <v>21</v>
      </c>
      <c r="G50" s="53" t="s">
        <v>22</v>
      </c>
      <c r="H50" s="53" t="s">
        <v>23</v>
      </c>
      <c r="I50" s="53" t="s">
        <v>21</v>
      </c>
      <c r="J50" s="54" t="s">
        <v>334</v>
      </c>
      <c r="K50" s="55">
        <f>K51+K76+K80</f>
        <v>5202185</v>
      </c>
      <c r="L50" s="55">
        <f>L51+L76</f>
        <v>1092353</v>
      </c>
      <c r="M50" s="46">
        <f t="shared" si="0"/>
        <v>21</v>
      </c>
    </row>
    <row r="51" spans="1:13" ht="24.75">
      <c r="A51" s="16" t="s">
        <v>321</v>
      </c>
      <c r="B51" s="17" t="s">
        <v>317</v>
      </c>
      <c r="C51" s="53" t="s">
        <v>25</v>
      </c>
      <c r="D51" s="53" t="s">
        <v>37</v>
      </c>
      <c r="E51" s="53" t="s">
        <v>22</v>
      </c>
      <c r="F51" s="53" t="s">
        <v>21</v>
      </c>
      <c r="G51" s="53" t="s">
        <v>22</v>
      </c>
      <c r="H51" s="53" t="s">
        <v>23</v>
      </c>
      <c r="I51" s="53" t="s">
        <v>21</v>
      </c>
      <c r="J51" s="54" t="s">
        <v>335</v>
      </c>
      <c r="K51" s="55">
        <f>K52+K66+K72+K56</f>
        <v>5049435</v>
      </c>
      <c r="L51" s="55">
        <f>L52+L66+L72+L56</f>
        <v>1092353</v>
      </c>
      <c r="M51" s="46">
        <f t="shared" si="0"/>
        <v>21.63</v>
      </c>
    </row>
    <row r="52" spans="1:13" ht="24.75">
      <c r="A52" s="16" t="s">
        <v>261</v>
      </c>
      <c r="B52" s="17" t="s">
        <v>317</v>
      </c>
      <c r="C52" s="53" t="s">
        <v>25</v>
      </c>
      <c r="D52" s="53" t="s">
        <v>37</v>
      </c>
      <c r="E52" s="53" t="s">
        <v>46</v>
      </c>
      <c r="F52" s="53" t="s">
        <v>21</v>
      </c>
      <c r="G52" s="53" t="s">
        <v>22</v>
      </c>
      <c r="H52" s="53" t="s">
        <v>23</v>
      </c>
      <c r="I52" s="53" t="s">
        <v>112</v>
      </c>
      <c r="J52" s="54" t="s">
        <v>336</v>
      </c>
      <c r="K52" s="55">
        <f aca="true" t="shared" si="5" ref="K52:K54">K53</f>
        <v>922700</v>
      </c>
      <c r="L52" s="55">
        <f aca="true" t="shared" si="6" ref="L52:L54">L53</f>
        <v>461400</v>
      </c>
      <c r="M52" s="46">
        <f t="shared" si="0"/>
        <v>50.01</v>
      </c>
    </row>
    <row r="53" spans="1:13" ht="14.25">
      <c r="A53" s="16" t="s">
        <v>322</v>
      </c>
      <c r="B53" s="17" t="s">
        <v>317</v>
      </c>
      <c r="C53" s="53" t="s">
        <v>25</v>
      </c>
      <c r="D53" s="53" t="s">
        <v>37</v>
      </c>
      <c r="E53" s="53" t="s">
        <v>310</v>
      </c>
      <c r="F53" s="53" t="s">
        <v>337</v>
      </c>
      <c r="G53" s="53" t="s">
        <v>22</v>
      </c>
      <c r="H53" s="53" t="s">
        <v>23</v>
      </c>
      <c r="I53" s="53" t="s">
        <v>112</v>
      </c>
      <c r="J53" s="54" t="s">
        <v>338</v>
      </c>
      <c r="K53" s="55">
        <f t="shared" si="5"/>
        <v>922700</v>
      </c>
      <c r="L53" s="55">
        <f t="shared" si="6"/>
        <v>461400</v>
      </c>
      <c r="M53" s="46">
        <f t="shared" si="0"/>
        <v>50.01</v>
      </c>
    </row>
    <row r="54" spans="1:13" ht="24.75">
      <c r="A54" s="16" t="s">
        <v>323</v>
      </c>
      <c r="B54" s="17" t="s">
        <v>317</v>
      </c>
      <c r="C54" s="53" t="s">
        <v>25</v>
      </c>
      <c r="D54" s="53" t="s">
        <v>37</v>
      </c>
      <c r="E54" s="53" t="s">
        <v>310</v>
      </c>
      <c r="F54" s="53" t="s">
        <v>337</v>
      </c>
      <c r="G54" s="53" t="s">
        <v>46</v>
      </c>
      <c r="H54" s="53" t="s">
        <v>23</v>
      </c>
      <c r="I54" s="53" t="s">
        <v>112</v>
      </c>
      <c r="J54" s="54" t="s">
        <v>339</v>
      </c>
      <c r="K54" s="55">
        <f t="shared" si="5"/>
        <v>922700</v>
      </c>
      <c r="L54" s="55">
        <f t="shared" si="6"/>
        <v>461400</v>
      </c>
      <c r="M54" s="46">
        <f t="shared" si="0"/>
        <v>50.01</v>
      </c>
    </row>
    <row r="55" spans="1:13" ht="24.75">
      <c r="A55" s="16" t="s">
        <v>324</v>
      </c>
      <c r="B55" s="17" t="s">
        <v>317</v>
      </c>
      <c r="C55" s="53" t="s">
        <v>25</v>
      </c>
      <c r="D55" s="53" t="s">
        <v>37</v>
      </c>
      <c r="E55" s="53" t="s">
        <v>310</v>
      </c>
      <c r="F55" s="53" t="s">
        <v>337</v>
      </c>
      <c r="G55" s="53" t="s">
        <v>46</v>
      </c>
      <c r="H55" s="53" t="s">
        <v>340</v>
      </c>
      <c r="I55" s="53" t="s">
        <v>112</v>
      </c>
      <c r="J55" s="54" t="s">
        <v>341</v>
      </c>
      <c r="K55" s="55">
        <v>922700</v>
      </c>
      <c r="L55" s="46">
        <v>461400</v>
      </c>
      <c r="M55" s="46">
        <f t="shared" si="0"/>
        <v>50.01</v>
      </c>
    </row>
    <row r="56" spans="1:13" ht="24.75">
      <c r="A56" s="16" t="s">
        <v>342</v>
      </c>
      <c r="B56" s="17" t="s">
        <v>317</v>
      </c>
      <c r="C56" s="17" t="s">
        <v>25</v>
      </c>
      <c r="D56" s="17" t="s">
        <v>37</v>
      </c>
      <c r="E56" s="17" t="s">
        <v>67</v>
      </c>
      <c r="F56" s="17" t="s">
        <v>21</v>
      </c>
      <c r="G56" s="17" t="s">
        <v>22</v>
      </c>
      <c r="H56" s="17" t="s">
        <v>23</v>
      </c>
      <c r="I56" s="17" t="s">
        <v>112</v>
      </c>
      <c r="J56" s="18" t="s">
        <v>343</v>
      </c>
      <c r="K56" s="55">
        <f aca="true" t="shared" si="7" ref="K56:K57">K57</f>
        <v>3343141</v>
      </c>
      <c r="L56" s="55">
        <f aca="true" t="shared" si="8" ref="L56:L57">L57</f>
        <v>472813</v>
      </c>
      <c r="M56" s="46">
        <f t="shared" si="0"/>
        <v>14.14</v>
      </c>
    </row>
    <row r="57" spans="1:13" ht="14.25">
      <c r="A57" s="16" t="s">
        <v>100</v>
      </c>
      <c r="B57" s="17" t="s">
        <v>317</v>
      </c>
      <c r="C57" s="17" t="s">
        <v>25</v>
      </c>
      <c r="D57" s="17" t="s">
        <v>37</v>
      </c>
      <c r="E57" s="17" t="s">
        <v>318</v>
      </c>
      <c r="F57" s="17" t="s">
        <v>344</v>
      </c>
      <c r="G57" s="17" t="s">
        <v>22</v>
      </c>
      <c r="H57" s="17" t="s">
        <v>23</v>
      </c>
      <c r="I57" s="17" t="s">
        <v>112</v>
      </c>
      <c r="J57" s="56" t="s">
        <v>345</v>
      </c>
      <c r="K57" s="55">
        <f t="shared" si="7"/>
        <v>3343141</v>
      </c>
      <c r="L57" s="55">
        <f t="shared" si="8"/>
        <v>472813</v>
      </c>
      <c r="M57" s="46">
        <f t="shared" si="0"/>
        <v>14.14</v>
      </c>
    </row>
    <row r="58" spans="1:13" ht="14.25">
      <c r="A58" s="16" t="s">
        <v>105</v>
      </c>
      <c r="B58" s="17" t="s">
        <v>317</v>
      </c>
      <c r="C58" s="17" t="s">
        <v>25</v>
      </c>
      <c r="D58" s="17" t="s">
        <v>37</v>
      </c>
      <c r="E58" s="17" t="s">
        <v>318</v>
      </c>
      <c r="F58" s="17" t="s">
        <v>344</v>
      </c>
      <c r="G58" s="17" t="s">
        <v>46</v>
      </c>
      <c r="H58" s="17" t="s">
        <v>23</v>
      </c>
      <c r="I58" s="17" t="s">
        <v>112</v>
      </c>
      <c r="J58" s="54" t="s">
        <v>346</v>
      </c>
      <c r="K58" s="55">
        <f>SUM(K59:K65)</f>
        <v>3343141</v>
      </c>
      <c r="L58" s="55">
        <f>SUM(L60:L64)</f>
        <v>472813</v>
      </c>
      <c r="M58" s="46">
        <f t="shared" si="0"/>
        <v>14.14</v>
      </c>
    </row>
    <row r="59" spans="1:13" ht="47.25">
      <c r="A59" s="16" t="s">
        <v>107</v>
      </c>
      <c r="B59" s="17" t="s">
        <v>317</v>
      </c>
      <c r="C59" s="17" t="s">
        <v>25</v>
      </c>
      <c r="D59" s="17" t="s">
        <v>37</v>
      </c>
      <c r="E59" s="17" t="s">
        <v>318</v>
      </c>
      <c r="F59" s="17" t="s">
        <v>344</v>
      </c>
      <c r="G59" s="17" t="s">
        <v>46</v>
      </c>
      <c r="H59" s="17" t="s">
        <v>347</v>
      </c>
      <c r="I59" s="17" t="s">
        <v>112</v>
      </c>
      <c r="J59" s="54" t="s">
        <v>348</v>
      </c>
      <c r="K59" s="55">
        <v>250043</v>
      </c>
      <c r="L59" s="55"/>
      <c r="M59" s="46">
        <f t="shared" si="0"/>
        <v>0</v>
      </c>
    </row>
    <row r="60" spans="1:13" ht="69.75">
      <c r="A60" s="16" t="s">
        <v>265</v>
      </c>
      <c r="B60" s="17" t="s">
        <v>317</v>
      </c>
      <c r="C60" s="17" t="s">
        <v>25</v>
      </c>
      <c r="D60" s="17" t="s">
        <v>37</v>
      </c>
      <c r="E60" s="17" t="s">
        <v>318</v>
      </c>
      <c r="F60" s="17" t="s">
        <v>344</v>
      </c>
      <c r="G60" s="17" t="s">
        <v>46</v>
      </c>
      <c r="H60" s="17" t="s">
        <v>349</v>
      </c>
      <c r="I60" s="17" t="s">
        <v>112</v>
      </c>
      <c r="J60" s="54" t="s">
        <v>350</v>
      </c>
      <c r="K60" s="55">
        <v>249672</v>
      </c>
      <c r="L60" s="55">
        <v>83224</v>
      </c>
      <c r="M60" s="46">
        <f t="shared" si="0"/>
        <v>33.33</v>
      </c>
    </row>
    <row r="61" spans="1:13" ht="47.25">
      <c r="A61" s="16" t="s">
        <v>351</v>
      </c>
      <c r="B61" s="17" t="s">
        <v>317</v>
      </c>
      <c r="C61" s="17" t="s">
        <v>25</v>
      </c>
      <c r="D61" s="17" t="s">
        <v>37</v>
      </c>
      <c r="E61" s="17" t="s">
        <v>318</v>
      </c>
      <c r="F61" s="17" t="s">
        <v>344</v>
      </c>
      <c r="G61" s="17" t="s">
        <v>46</v>
      </c>
      <c r="H61" s="17" t="s">
        <v>352</v>
      </c>
      <c r="I61" s="17" t="s">
        <v>112</v>
      </c>
      <c r="J61" s="54" t="s">
        <v>353</v>
      </c>
      <c r="K61" s="55">
        <v>30000</v>
      </c>
      <c r="L61" s="55">
        <v>0</v>
      </c>
      <c r="M61" s="46">
        <f t="shared" si="0"/>
        <v>0</v>
      </c>
    </row>
    <row r="62" spans="1:13" ht="24.75">
      <c r="A62" s="16" t="s">
        <v>354</v>
      </c>
      <c r="B62" s="17" t="s">
        <v>317</v>
      </c>
      <c r="C62" s="17" t="s">
        <v>25</v>
      </c>
      <c r="D62" s="17" t="s">
        <v>37</v>
      </c>
      <c r="E62" s="17" t="s">
        <v>318</v>
      </c>
      <c r="F62" s="17" t="s">
        <v>344</v>
      </c>
      <c r="G62" s="17" t="s">
        <v>46</v>
      </c>
      <c r="H62" s="17" t="s">
        <v>355</v>
      </c>
      <c r="I62" s="17" t="s">
        <v>112</v>
      </c>
      <c r="J62" s="54" t="s">
        <v>356</v>
      </c>
      <c r="K62" s="55">
        <v>192714</v>
      </c>
      <c r="L62" s="55">
        <v>192714</v>
      </c>
      <c r="M62" s="46">
        <f t="shared" si="0"/>
        <v>100</v>
      </c>
    </row>
    <row r="63" spans="1:13" ht="47.25">
      <c r="A63" s="16" t="s">
        <v>357</v>
      </c>
      <c r="B63" s="17" t="s">
        <v>317</v>
      </c>
      <c r="C63" s="17" t="s">
        <v>25</v>
      </c>
      <c r="D63" s="17" t="s">
        <v>37</v>
      </c>
      <c r="E63" s="17" t="s">
        <v>318</v>
      </c>
      <c r="F63" s="17" t="s">
        <v>344</v>
      </c>
      <c r="G63" s="17" t="s">
        <v>46</v>
      </c>
      <c r="H63" s="17" t="s">
        <v>358</v>
      </c>
      <c r="I63" s="17" t="s">
        <v>112</v>
      </c>
      <c r="J63" s="54" t="s">
        <v>359</v>
      </c>
      <c r="K63" s="55">
        <v>246093</v>
      </c>
      <c r="L63" s="55">
        <v>196875</v>
      </c>
      <c r="M63" s="46">
        <f t="shared" si="0"/>
        <v>80</v>
      </c>
    </row>
    <row r="64" spans="1:13" ht="47.25">
      <c r="A64" s="16" t="s">
        <v>360</v>
      </c>
      <c r="B64" s="17" t="s">
        <v>317</v>
      </c>
      <c r="C64" s="17" t="s">
        <v>25</v>
      </c>
      <c r="D64" s="17" t="s">
        <v>37</v>
      </c>
      <c r="E64" s="17" t="s">
        <v>318</v>
      </c>
      <c r="F64" s="17" t="s">
        <v>344</v>
      </c>
      <c r="G64" s="17" t="s">
        <v>46</v>
      </c>
      <c r="H64" s="17" t="s">
        <v>361</v>
      </c>
      <c r="I64" s="17" t="s">
        <v>112</v>
      </c>
      <c r="J64" s="54" t="s">
        <v>362</v>
      </c>
      <c r="K64" s="55">
        <v>1088109</v>
      </c>
      <c r="L64" s="46">
        <v>0</v>
      </c>
      <c r="M64" s="46">
        <f t="shared" si="0"/>
        <v>0</v>
      </c>
    </row>
    <row r="65" spans="1:13" ht="47.25">
      <c r="A65" s="16" t="s">
        <v>363</v>
      </c>
      <c r="B65" s="17" t="s">
        <v>317</v>
      </c>
      <c r="C65" s="17" t="s">
        <v>25</v>
      </c>
      <c r="D65" s="17" t="s">
        <v>37</v>
      </c>
      <c r="E65" s="17" t="s">
        <v>318</v>
      </c>
      <c r="F65" s="17" t="s">
        <v>344</v>
      </c>
      <c r="G65" s="17" t="s">
        <v>46</v>
      </c>
      <c r="H65" s="17" t="s">
        <v>364</v>
      </c>
      <c r="I65" s="17" t="s">
        <v>112</v>
      </c>
      <c r="J65" s="54" t="s">
        <v>365</v>
      </c>
      <c r="K65" s="55">
        <v>1286510</v>
      </c>
      <c r="L65" s="46"/>
      <c r="M65" s="46">
        <f t="shared" si="0"/>
        <v>0</v>
      </c>
    </row>
    <row r="66" spans="1:13" ht="24.75">
      <c r="A66" s="16" t="s">
        <v>366</v>
      </c>
      <c r="B66" s="17" t="s">
        <v>317</v>
      </c>
      <c r="C66" s="53" t="s">
        <v>25</v>
      </c>
      <c r="D66" s="53" t="s">
        <v>37</v>
      </c>
      <c r="E66" s="53" t="s">
        <v>242</v>
      </c>
      <c r="F66" s="53" t="s">
        <v>21</v>
      </c>
      <c r="G66" s="53" t="s">
        <v>22</v>
      </c>
      <c r="H66" s="53" t="s">
        <v>23</v>
      </c>
      <c r="I66" s="53" t="s">
        <v>112</v>
      </c>
      <c r="J66" s="54" t="s">
        <v>367</v>
      </c>
      <c r="K66" s="55">
        <f>K70+K67</f>
        <v>380239</v>
      </c>
      <c r="L66" s="55">
        <f>L70+L67</f>
        <v>158140</v>
      </c>
      <c r="M66" s="46">
        <f t="shared" si="0"/>
        <v>41.59</v>
      </c>
    </row>
    <row r="67" spans="1:13" ht="24.75">
      <c r="A67" s="16" t="s">
        <v>368</v>
      </c>
      <c r="B67" s="17" t="s">
        <v>317</v>
      </c>
      <c r="C67" s="53" t="s">
        <v>25</v>
      </c>
      <c r="D67" s="53" t="s">
        <v>37</v>
      </c>
      <c r="E67" s="53" t="s">
        <v>242</v>
      </c>
      <c r="F67" s="53" t="s">
        <v>369</v>
      </c>
      <c r="G67" s="53" t="s">
        <v>22</v>
      </c>
      <c r="H67" s="53" t="s">
        <v>23</v>
      </c>
      <c r="I67" s="53" t="s">
        <v>112</v>
      </c>
      <c r="J67" s="54" t="s">
        <v>370</v>
      </c>
      <c r="K67" s="55">
        <f aca="true" t="shared" si="9" ref="K67:K68">K68</f>
        <v>16876</v>
      </c>
      <c r="L67" s="55">
        <f aca="true" t="shared" si="10" ref="L67:L68">L68</f>
        <v>4000</v>
      </c>
      <c r="M67" s="46">
        <f t="shared" si="0"/>
        <v>23.7</v>
      </c>
    </row>
    <row r="68" spans="1:13" ht="24.75">
      <c r="A68" s="16" t="s">
        <v>371</v>
      </c>
      <c r="B68" s="17" t="s">
        <v>317</v>
      </c>
      <c r="C68" s="53" t="s">
        <v>25</v>
      </c>
      <c r="D68" s="53" t="s">
        <v>37</v>
      </c>
      <c r="E68" s="53" t="s">
        <v>242</v>
      </c>
      <c r="F68" s="53" t="s">
        <v>369</v>
      </c>
      <c r="G68" s="53" t="s">
        <v>46</v>
      </c>
      <c r="H68" s="53" t="s">
        <v>23</v>
      </c>
      <c r="I68" s="53" t="s">
        <v>112</v>
      </c>
      <c r="J68" s="54" t="s">
        <v>372</v>
      </c>
      <c r="K68" s="55">
        <f t="shared" si="9"/>
        <v>16876</v>
      </c>
      <c r="L68" s="55">
        <f t="shared" si="10"/>
        <v>4000</v>
      </c>
      <c r="M68" s="46">
        <f t="shared" si="0"/>
        <v>23.7</v>
      </c>
    </row>
    <row r="69" spans="1:13" ht="58.5">
      <c r="A69" s="16" t="s">
        <v>373</v>
      </c>
      <c r="B69" s="17" t="s">
        <v>317</v>
      </c>
      <c r="C69" s="53" t="s">
        <v>25</v>
      </c>
      <c r="D69" s="53" t="s">
        <v>37</v>
      </c>
      <c r="E69" s="53" t="s">
        <v>242</v>
      </c>
      <c r="F69" s="53" t="s">
        <v>369</v>
      </c>
      <c r="G69" s="53" t="s">
        <v>46</v>
      </c>
      <c r="H69" s="53" t="s">
        <v>374</v>
      </c>
      <c r="I69" s="53" t="s">
        <v>112</v>
      </c>
      <c r="J69" s="56" t="s">
        <v>375</v>
      </c>
      <c r="K69" s="55">
        <v>16876</v>
      </c>
      <c r="L69" s="55">
        <v>4000</v>
      </c>
      <c r="M69" s="46">
        <f t="shared" si="0"/>
        <v>23.7</v>
      </c>
    </row>
    <row r="70" spans="1:13" ht="24.75">
      <c r="A70" s="16" t="s">
        <v>376</v>
      </c>
      <c r="B70" s="17" t="s">
        <v>317</v>
      </c>
      <c r="C70" s="53" t="s">
        <v>25</v>
      </c>
      <c r="D70" s="53" t="s">
        <v>37</v>
      </c>
      <c r="E70" s="53" t="s">
        <v>87</v>
      </c>
      <c r="F70" s="53" t="s">
        <v>377</v>
      </c>
      <c r="G70" s="53" t="s">
        <v>22</v>
      </c>
      <c r="H70" s="53" t="s">
        <v>23</v>
      </c>
      <c r="I70" s="53" t="s">
        <v>112</v>
      </c>
      <c r="J70" s="54" t="s">
        <v>378</v>
      </c>
      <c r="K70" s="55">
        <f>K71</f>
        <v>363363</v>
      </c>
      <c r="L70" s="55">
        <f>L71</f>
        <v>154140</v>
      </c>
      <c r="M70" s="46">
        <f t="shared" si="0"/>
        <v>42.42</v>
      </c>
    </row>
    <row r="71" spans="1:13" ht="36">
      <c r="A71" s="16" t="s">
        <v>379</v>
      </c>
      <c r="B71" s="17" t="s">
        <v>317</v>
      </c>
      <c r="C71" s="53" t="s">
        <v>25</v>
      </c>
      <c r="D71" s="53" t="s">
        <v>37</v>
      </c>
      <c r="E71" s="53" t="s">
        <v>87</v>
      </c>
      <c r="F71" s="53" t="s">
        <v>377</v>
      </c>
      <c r="G71" s="53" t="s">
        <v>46</v>
      </c>
      <c r="H71" s="53" t="s">
        <v>23</v>
      </c>
      <c r="I71" s="53" t="s">
        <v>112</v>
      </c>
      <c r="J71" s="54" t="s">
        <v>380</v>
      </c>
      <c r="K71" s="55">
        <v>363363</v>
      </c>
      <c r="L71" s="46">
        <v>154140</v>
      </c>
      <c r="M71" s="46">
        <f t="shared" si="0"/>
        <v>42.42</v>
      </c>
    </row>
    <row r="72" spans="1:13" ht="14.25">
      <c r="A72" s="16" t="s">
        <v>381</v>
      </c>
      <c r="B72" s="17" t="s">
        <v>317</v>
      </c>
      <c r="C72" s="53" t="s">
        <v>25</v>
      </c>
      <c r="D72" s="53" t="s">
        <v>37</v>
      </c>
      <c r="E72" s="53" t="s">
        <v>319</v>
      </c>
      <c r="F72" s="53" t="s">
        <v>21</v>
      </c>
      <c r="G72" s="53" t="s">
        <v>22</v>
      </c>
      <c r="H72" s="53" t="s">
        <v>23</v>
      </c>
      <c r="I72" s="53" t="s">
        <v>112</v>
      </c>
      <c r="J72" s="54" t="s">
        <v>382</v>
      </c>
      <c r="K72" s="55">
        <f aca="true" t="shared" si="11" ref="K72:K74">K73</f>
        <v>403355</v>
      </c>
      <c r="L72" s="55">
        <f aca="true" t="shared" si="12" ref="L72:L73">L73</f>
        <v>0</v>
      </c>
      <c r="M72" s="46">
        <f t="shared" si="0"/>
        <v>0</v>
      </c>
    </row>
    <row r="73" spans="1:13" ht="14.25">
      <c r="A73" s="16" t="s">
        <v>383</v>
      </c>
      <c r="B73" s="17" t="s">
        <v>317</v>
      </c>
      <c r="C73" s="53" t="s">
        <v>25</v>
      </c>
      <c r="D73" s="53" t="s">
        <v>37</v>
      </c>
      <c r="E73" s="53" t="s">
        <v>105</v>
      </c>
      <c r="F73" s="53" t="s">
        <v>344</v>
      </c>
      <c r="G73" s="53" t="s">
        <v>22</v>
      </c>
      <c r="H73" s="53" t="s">
        <v>23</v>
      </c>
      <c r="I73" s="53" t="s">
        <v>112</v>
      </c>
      <c r="J73" s="54" t="s">
        <v>384</v>
      </c>
      <c r="K73" s="55">
        <f t="shared" si="11"/>
        <v>403355</v>
      </c>
      <c r="L73" s="55">
        <f t="shared" si="12"/>
        <v>0</v>
      </c>
      <c r="M73" s="46">
        <f t="shared" si="0"/>
        <v>0</v>
      </c>
    </row>
    <row r="74" spans="1:13" ht="24.75">
      <c r="A74" s="16" t="s">
        <v>385</v>
      </c>
      <c r="B74" s="17" t="s">
        <v>317</v>
      </c>
      <c r="C74" s="53" t="s">
        <v>25</v>
      </c>
      <c r="D74" s="53" t="s">
        <v>37</v>
      </c>
      <c r="E74" s="53" t="s">
        <v>105</v>
      </c>
      <c r="F74" s="53" t="s">
        <v>344</v>
      </c>
      <c r="G74" s="53" t="s">
        <v>46</v>
      </c>
      <c r="H74" s="53" t="s">
        <v>23</v>
      </c>
      <c r="I74" s="53" t="s">
        <v>112</v>
      </c>
      <c r="J74" s="54" t="s">
        <v>386</v>
      </c>
      <c r="K74" s="55">
        <f t="shared" si="11"/>
        <v>403355</v>
      </c>
      <c r="L74" s="55">
        <f>SUM(L75:L75)</f>
        <v>0</v>
      </c>
      <c r="M74" s="46">
        <f t="shared" si="0"/>
        <v>0</v>
      </c>
    </row>
    <row r="75" spans="1:13" ht="36">
      <c r="A75" s="16" t="s">
        <v>387</v>
      </c>
      <c r="B75" s="17" t="s">
        <v>317</v>
      </c>
      <c r="C75" s="53" t="s">
        <v>25</v>
      </c>
      <c r="D75" s="53" t="s">
        <v>37</v>
      </c>
      <c r="E75" s="53" t="s">
        <v>105</v>
      </c>
      <c r="F75" s="53" t="s">
        <v>344</v>
      </c>
      <c r="G75" s="53" t="s">
        <v>46</v>
      </c>
      <c r="H75" s="53" t="s">
        <v>388</v>
      </c>
      <c r="I75" s="53" t="s">
        <v>112</v>
      </c>
      <c r="J75" s="56" t="s">
        <v>389</v>
      </c>
      <c r="K75" s="55">
        <v>403355</v>
      </c>
      <c r="L75" s="55">
        <v>0</v>
      </c>
      <c r="M75" s="46">
        <f t="shared" si="0"/>
        <v>0</v>
      </c>
    </row>
    <row r="76" spans="1:13" ht="24.75">
      <c r="A76" s="16" t="s">
        <v>390</v>
      </c>
      <c r="B76" s="17" t="s">
        <v>317</v>
      </c>
      <c r="C76" s="53" t="s">
        <v>25</v>
      </c>
      <c r="D76" s="53" t="s">
        <v>79</v>
      </c>
      <c r="E76" s="53" t="s">
        <v>22</v>
      </c>
      <c r="F76" s="53" t="s">
        <v>21</v>
      </c>
      <c r="G76" s="53" t="s">
        <v>22</v>
      </c>
      <c r="H76" s="53" t="s">
        <v>23</v>
      </c>
      <c r="I76" s="53" t="s">
        <v>21</v>
      </c>
      <c r="J76" s="57" t="s">
        <v>391</v>
      </c>
      <c r="K76" s="55">
        <f aca="true" t="shared" si="13" ref="K76:K78">K77</f>
        <v>77000</v>
      </c>
      <c r="L76" s="55">
        <f>L77</f>
        <v>0</v>
      </c>
      <c r="M76" s="46">
        <f t="shared" si="0"/>
        <v>0</v>
      </c>
    </row>
    <row r="77" spans="1:13" ht="24.75">
      <c r="A77" s="16" t="s">
        <v>392</v>
      </c>
      <c r="B77" s="17" t="s">
        <v>317</v>
      </c>
      <c r="C77" s="53" t="s">
        <v>25</v>
      </c>
      <c r="D77" s="53" t="s">
        <v>79</v>
      </c>
      <c r="E77" s="53" t="s">
        <v>71</v>
      </c>
      <c r="F77" s="53" t="s">
        <v>21</v>
      </c>
      <c r="G77" s="53" t="s">
        <v>22</v>
      </c>
      <c r="H77" s="53" t="s">
        <v>23</v>
      </c>
      <c r="I77" s="53" t="s">
        <v>112</v>
      </c>
      <c r="J77" s="58" t="s">
        <v>393</v>
      </c>
      <c r="K77" s="55">
        <f t="shared" si="13"/>
        <v>77000</v>
      </c>
      <c r="L77" s="55">
        <f>L79</f>
        <v>0</v>
      </c>
      <c r="M77" s="46">
        <f t="shared" si="0"/>
        <v>0</v>
      </c>
    </row>
    <row r="78" spans="1:13" ht="24.75">
      <c r="A78" s="16" t="s">
        <v>394</v>
      </c>
      <c r="B78" s="17" t="s">
        <v>317</v>
      </c>
      <c r="C78" s="53" t="s">
        <v>25</v>
      </c>
      <c r="D78" s="53" t="s">
        <v>79</v>
      </c>
      <c r="E78" s="53" t="s">
        <v>71</v>
      </c>
      <c r="F78" s="53" t="s">
        <v>395</v>
      </c>
      <c r="G78" s="53" t="s">
        <v>46</v>
      </c>
      <c r="H78" s="53" t="s">
        <v>23</v>
      </c>
      <c r="I78" s="53" t="s">
        <v>112</v>
      </c>
      <c r="J78" s="58" t="s">
        <v>396</v>
      </c>
      <c r="K78" s="55">
        <f t="shared" si="13"/>
        <v>77000</v>
      </c>
      <c r="L78" s="55"/>
      <c r="M78" s="46">
        <f t="shared" si="0"/>
        <v>0</v>
      </c>
    </row>
    <row r="79" spans="1:13" ht="24.75">
      <c r="A79" s="16" t="s">
        <v>397</v>
      </c>
      <c r="B79" s="17" t="s">
        <v>317</v>
      </c>
      <c r="C79" s="53" t="s">
        <v>25</v>
      </c>
      <c r="D79" s="53" t="s">
        <v>79</v>
      </c>
      <c r="E79" s="53" t="s">
        <v>71</v>
      </c>
      <c r="F79" s="53" t="s">
        <v>395</v>
      </c>
      <c r="G79" s="53" t="s">
        <v>46</v>
      </c>
      <c r="H79" s="53" t="s">
        <v>364</v>
      </c>
      <c r="I79" s="53" t="s">
        <v>112</v>
      </c>
      <c r="J79" s="57" t="s">
        <v>398</v>
      </c>
      <c r="K79" s="55">
        <v>77000</v>
      </c>
      <c r="L79" s="46"/>
      <c r="M79" s="46">
        <f t="shared" si="0"/>
        <v>0</v>
      </c>
    </row>
    <row r="80" spans="1:13" ht="14.25">
      <c r="A80" s="16" t="s">
        <v>399</v>
      </c>
      <c r="B80" s="17" t="s">
        <v>317</v>
      </c>
      <c r="C80" s="53" t="s">
        <v>25</v>
      </c>
      <c r="D80" s="53" t="s">
        <v>110</v>
      </c>
      <c r="E80" s="53" t="s">
        <v>22</v>
      </c>
      <c r="F80" s="53" t="s">
        <v>21</v>
      </c>
      <c r="G80" s="53" t="s">
        <v>22</v>
      </c>
      <c r="H80" s="53" t="s">
        <v>23</v>
      </c>
      <c r="I80" s="53" t="s">
        <v>21</v>
      </c>
      <c r="J80" s="59" t="s">
        <v>400</v>
      </c>
      <c r="K80" s="55">
        <f aca="true" t="shared" si="14" ref="K80:K82">K81</f>
        <v>75750</v>
      </c>
      <c r="L80" s="46"/>
      <c r="M80" s="46">
        <f t="shared" si="0"/>
        <v>0</v>
      </c>
    </row>
    <row r="81" spans="1:13" ht="24.75">
      <c r="A81" s="16" t="s">
        <v>401</v>
      </c>
      <c r="B81" s="17" t="s">
        <v>317</v>
      </c>
      <c r="C81" s="53" t="s">
        <v>25</v>
      </c>
      <c r="D81" s="53" t="s">
        <v>110</v>
      </c>
      <c r="E81" s="53" t="s">
        <v>71</v>
      </c>
      <c r="F81" s="53" t="s">
        <v>21</v>
      </c>
      <c r="G81" s="53" t="s">
        <v>22</v>
      </c>
      <c r="H81" s="53" t="s">
        <v>23</v>
      </c>
      <c r="I81" s="53" t="s">
        <v>112</v>
      </c>
      <c r="J81" s="59" t="s">
        <v>402</v>
      </c>
      <c r="K81" s="55">
        <f t="shared" si="14"/>
        <v>75750</v>
      </c>
      <c r="L81" s="46"/>
      <c r="M81" s="46">
        <f t="shared" si="0"/>
        <v>0</v>
      </c>
    </row>
    <row r="82" spans="1:13" ht="24.75">
      <c r="A82" s="16" t="s">
        <v>403</v>
      </c>
      <c r="B82" s="17" t="s">
        <v>317</v>
      </c>
      <c r="C82" s="53" t="s">
        <v>25</v>
      </c>
      <c r="D82" s="53" t="s">
        <v>110</v>
      </c>
      <c r="E82" s="53" t="s">
        <v>71</v>
      </c>
      <c r="F82" s="53" t="s">
        <v>47</v>
      </c>
      <c r="G82" s="53" t="s">
        <v>46</v>
      </c>
      <c r="H82" s="53" t="s">
        <v>23</v>
      </c>
      <c r="I82" s="53" t="s">
        <v>112</v>
      </c>
      <c r="J82" s="59" t="s">
        <v>402</v>
      </c>
      <c r="K82" s="55">
        <f t="shared" si="14"/>
        <v>75750</v>
      </c>
      <c r="L82" s="46"/>
      <c r="M82" s="46">
        <f t="shared" si="0"/>
        <v>0</v>
      </c>
    </row>
    <row r="83" spans="1:13" ht="24.75">
      <c r="A83" s="16" t="s">
        <v>404</v>
      </c>
      <c r="B83" s="17" t="s">
        <v>317</v>
      </c>
      <c r="C83" s="53" t="s">
        <v>25</v>
      </c>
      <c r="D83" s="53" t="s">
        <v>110</v>
      </c>
      <c r="E83" s="53" t="s">
        <v>71</v>
      </c>
      <c r="F83" s="53" t="s">
        <v>47</v>
      </c>
      <c r="G83" s="53" t="s">
        <v>46</v>
      </c>
      <c r="H83" s="53" t="s">
        <v>364</v>
      </c>
      <c r="I83" s="53" t="s">
        <v>112</v>
      </c>
      <c r="J83" s="57" t="s">
        <v>405</v>
      </c>
      <c r="K83" s="55">
        <v>75750</v>
      </c>
      <c r="L83" s="46"/>
      <c r="M83" s="46">
        <f t="shared" si="0"/>
        <v>0</v>
      </c>
    </row>
    <row r="84" spans="1:13" ht="14.25">
      <c r="A84" s="16" t="s">
        <v>406</v>
      </c>
      <c r="B84" s="53"/>
      <c r="C84" s="53"/>
      <c r="D84" s="53"/>
      <c r="E84" s="53"/>
      <c r="F84" s="53"/>
      <c r="G84" s="53"/>
      <c r="H84" s="53"/>
      <c r="I84" s="53"/>
      <c r="J84" s="54" t="s">
        <v>407</v>
      </c>
      <c r="K84" s="55">
        <f>K10+K50</f>
        <v>19315024</v>
      </c>
      <c r="L84" s="55">
        <f>L10+L50</f>
        <v>6735214.59</v>
      </c>
      <c r="M84" s="46">
        <f t="shared" si="0"/>
        <v>34.87</v>
      </c>
    </row>
    <row r="85" ht="14.25"/>
    <row r="86" ht="14.25"/>
  </sheetData>
  <sheetProtection selectLockedCells="1" selectUnlockedCells="1"/>
  <mergeCells count="12">
    <mergeCell ref="J1:M1"/>
    <mergeCell ref="J2:M2"/>
    <mergeCell ref="A3:M3"/>
    <mergeCell ref="A6:A8"/>
    <mergeCell ref="B6:I6"/>
    <mergeCell ref="J6:J8"/>
    <mergeCell ref="K6:K8"/>
    <mergeCell ref="L6:L8"/>
    <mergeCell ref="M6:M8"/>
    <mergeCell ref="B7:B8"/>
    <mergeCell ref="C7:G7"/>
    <mergeCell ref="H7:I7"/>
  </mergeCells>
  <printOptions/>
  <pageMargins left="0.75" right="0.75" top="1" bottom="1" header="0.5118055555555555" footer="0.5118055555555555"/>
  <pageSetup horizontalDpi="300" verticalDpi="300" orientation="portrait" paperSize="9" scale="63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2020-07-17T04:44:47Z</cp:lastPrinted>
  <dcterms:created xsi:type="dcterms:W3CDTF">2010-12-01T11:29:51Z</dcterms:created>
  <dcterms:modified xsi:type="dcterms:W3CDTF">2020-07-17T04:44:34Z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