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на 2020-2022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<sst xmlns="http://schemas.openxmlformats.org/spreadsheetml/2006/main" count="788" uniqueCount="224">
  <si>
    <r>
      <rPr>
        <b/>
        <sz val="10"/>
        <rFont val="Arial Cyr"/>
        <family val="2"/>
      </rPr>
      <t>Приложение 2 к решению Селиванихинского сельского Совета депутатов от .2020г.  № ** -рс</t>
    </r>
    <r>
      <rPr>
        <sz val="12"/>
        <rFont val="Times New Roman"/>
        <family val="1"/>
      </rPr>
      <t xml:space="preserve"> </t>
    </r>
  </si>
  <si>
    <t>Доходы  бюджета сельсовета за 2020 год</t>
  </si>
  <si>
    <t>(рублей)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</si>
  <si>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</si>
  <si>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</si>
  <si>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</si>
  <si>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План</t>
  </si>
  <si>
    <t>Исполнено</t>
  </si>
  <si>
    <t>% исполнения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</si>
  <si>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</si>
  <si>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</si>
  <si>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</si>
  <si>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</si>
  <si>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</si>
  <si>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</si>
  <si>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</si>
  <si>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</si>
  <si>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</si>
  <si>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</si>
  <si>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</si>
  <si>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</si>
  <si>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</si>
  <si>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</si>
  <si>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</si>
  <si>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</si>
  <si>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</si>
  <si>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</si>
  <si>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</si>
  <si>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</si>
  <si>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</si>
  <si>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</si>
  <si>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</si>
  <si>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</si>
  <si>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</si>
  <si>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</si>
  <si>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</si>
  <si>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</si>
  <si>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</si>
  <si>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</si>
  <si>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</si>
  <si>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</si>
  <si>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</si>
  <si>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</si>
  <si>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</si>
  <si>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</si>
  <si>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</si>
  <si>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</si>
  <si>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</si>
  <si>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</si>
  <si>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</si>
  <si>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</si>
  <si>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</si>
  <si>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</si>
  <si>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</si>
  <si>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</si>
  <si>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</si>
  <si>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</si>
  <si>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</si>
  <si>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</si>
  <si>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</si>
  <si>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</si>
  <si>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</si>
  <si>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</si>
  <si>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</si>
  <si>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</si>
  <si>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</si>
  <si>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</si>
  <si>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</si>
  <si>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</si>
  <si>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</si>
  <si>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</si>
  <si>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</si>
  <si>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05</t>
  </si>
  <si>
    <t>НАЛОГИ НА СОВОКУПНЫЙ ДОХОД</t>
  </si>
  <si>
    <t>18</t>
  </si>
  <si>
    <t>Единый сельскохозяйственный налог</t>
  </si>
  <si>
    <t>19</t>
  </si>
  <si>
    <t>20</t>
  </si>
  <si>
    <t>06</t>
  </si>
  <si>
    <t>НАЛОГИ НА ИМУЩЕСТВО</t>
  </si>
  <si>
    <t>21</t>
  </si>
  <si>
    <t>Налог на имущество физических лиц</t>
  </si>
  <si>
    <t>22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</si>
  <si>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</si>
  <si>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23</t>
  </si>
  <si>
    <t>Земельный налог</t>
  </si>
  <si>
    <t>24</t>
  </si>
  <si>
    <t>Земельный налог с организаций</t>
  </si>
  <si>
    <t>25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</si>
  <si>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</si>
  <si>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</si>
  <si>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26</t>
  </si>
  <si>
    <t>040</t>
  </si>
  <si>
    <t>Земельный налог с физических лиц</t>
  </si>
  <si>
    <t>27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</si>
  <si>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</si>
  <si>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</si>
  <si>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28</t>
  </si>
  <si>
    <t>824</t>
  </si>
  <si>
    <t>08</t>
  </si>
  <si>
    <t>ГОСУДАРСТВЕННАЯ ПОШЛИНА</t>
  </si>
  <si>
    <t>29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</si>
  <si>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</si>
  <si>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</si>
  <si>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</si>
  <si>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</si>
  <si>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</t>
  </si>
  <si>
    <t>823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</si>
  <si>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</si>
  <si>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</si>
  <si>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32</t>
  </si>
  <si>
    <t>ДОХОДЫ ОТ ИСПОЛЬЗОВАНИЯ ИМУЩЕСТВА, НАХОДЯЩЕГОСЯ В ГОСУДАРСТВЕННОЙ И МУНИЦИПАЛЬНОЙ СОБСТВЕННОСТИ</t>
  </si>
  <si>
    <t>33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</si>
  <si>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</si>
  <si>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</si>
  <si>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</si>
  <si>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</si>
  <si>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</si>
  <si>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</si>
  <si>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</si>
  <si>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</si>
  <si>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</si>
  <si>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37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</si>
  <si>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</si>
  <si>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</si>
  <si>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38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</si>
  <si>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</si>
  <si>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</si>
  <si>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</si>
  <si>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</si>
  <si>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</si>
  <si>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</si>
  <si>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</si>
  <si>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</t>
  </si>
  <si>
    <t>БЕЗВОЗМЕЗДНЫЕ ПОСТУПЛЕНИЯ</t>
  </si>
  <si>
    <t>42</t>
  </si>
  <si>
    <t>БЕЗВОЗМЕЗДНЫЕ ПОСТУПЛЕНИЯ ОТ ДРУГИХ БЮДЖЕТОВ БЮДЖЕТНОЙ СИСТЕМЫ РОССИЙСКОЙ ФЕДЕРАЦИИ</t>
  </si>
  <si>
    <t>43</t>
  </si>
  <si>
    <t>150</t>
  </si>
  <si>
    <t>Дотации бюджетам бюджетной системы Российской Федерации</t>
  </si>
  <si>
    <t>44</t>
  </si>
  <si>
    <t>001</t>
  </si>
  <si>
    <t>Дотации на выравнивание бюджетной обеспеченности</t>
  </si>
  <si>
    <t>45</t>
  </si>
  <si>
    <t>Дотации бюджетам сельских поселений на выравнивание бюджетной обеспеченности</t>
  </si>
  <si>
    <t>46</t>
  </si>
  <si>
    <t>7601</t>
  </si>
  <si>
    <t>Дотации бюджетам сельских поселений на выравнивание бюджетной обеспеченности бюджета субъекта Российской Федерации  (из краевого бюджета)</t>
  </si>
  <si>
    <t>47</t>
  </si>
  <si>
    <t>Субсидии бюджетам бюджетной системы Российской Федерации (межбюджетные субсидии)</t>
  </si>
  <si>
    <t>48</t>
  </si>
  <si>
    <t>999</t>
  </si>
  <si>
    <t>Прочие субсидии</t>
  </si>
  <si>
    <t>49</t>
  </si>
  <si>
    <t>Прочие субсидии бюджетам сельских поселений</t>
  </si>
  <si>
    <t>1035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</si>
  <si>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</t>
  </si>
  <si>
    <t>50</t>
  </si>
  <si>
    <t>1036</t>
  </si>
  <si>
    <t>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края))</t>
  </si>
  <si>
    <t>51</t>
  </si>
  <si>
    <t>1049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</si>
  <si>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</si>
  <si>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52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</si>
  <si>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</si>
  <si>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</si>
  <si>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53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</si>
  <si>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</si>
  <si>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</si>
  <si>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54</t>
  </si>
  <si>
    <t>7508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</si>
  <si>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</si>
  <si>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55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</si>
  <si>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</si>
  <si>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</si>
  <si>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56</t>
  </si>
  <si>
    <t>7641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</si>
  <si>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</si>
  <si>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57</t>
  </si>
  <si>
    <t>Субвенции бюджетам бюджетной системы Российской Федерации</t>
  </si>
  <si>
    <t>58</t>
  </si>
  <si>
    <t>024</t>
  </si>
  <si>
    <t>Субвенции местным бюджетам на выполнение передаваемых полномочий субъектов Российской Федерации</t>
  </si>
  <si>
    <t>59</t>
  </si>
  <si>
    <t>Субвенции бюджетам сельских поселений на выполнение передаваемых полномочий субъектов Российской Федерации</t>
  </si>
  <si>
    <t>60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</si>
  <si>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</si>
  <si>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</si>
  <si>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61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</si>
  <si>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</si>
  <si>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</si>
  <si>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62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</si>
  <si>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</si>
  <si>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63</t>
  </si>
  <si>
    <t>Иные межбюджетные трансферты</t>
  </si>
  <si>
    <t>64</t>
  </si>
  <si>
    <t>Прочие межбюджетные трансферты, передаваемые бюджетам</t>
  </si>
  <si>
    <t>65</t>
  </si>
  <si>
    <t>Прочие межбюджетные трансферты, передаваемые бюджетам сельских поселений</t>
  </si>
  <si>
    <t>66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</si>
  <si>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</si>
  <si>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</si>
  <si>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67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</si>
  <si>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</si>
  <si>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</si>
  <si>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68</t>
  </si>
  <si>
    <t>БЕЗВОЗМЕЗДНЫЕ ПОСТУПЛЕНИЯ ОТ НЕГОСУДАРСТВЕННЫХ ОРГАНИЗАЦИЙ</t>
  </si>
  <si>
    <t>69</t>
  </si>
  <si>
    <t xml:space="preserve">Безвозмездные поступления от негосударственных организаций в бюджеты сельских поселений </t>
  </si>
  <si>
    <t>70</t>
  </si>
  <si>
    <t>099</t>
  </si>
  <si>
    <t xml:space="preserve">Прочие безвозмездные поступления от негосударственных организаций в бюджеты сельских поселений </t>
  </si>
  <si>
    <t>71</t>
  </si>
  <si>
    <t>Прочие безвозмездные поступления от негосударственных организаций в бюджеты сельских поселений (ППМИ)</t>
  </si>
  <si>
    <t>72</t>
  </si>
  <si>
    <t>07</t>
  </si>
  <si>
    <t xml:space="preserve">ПРОЧИЕ БЕЗВОЗМЕЗДНЫЕ ПОСТУПЛЕНИЯ </t>
  </si>
  <si>
    <t>73</t>
  </si>
  <si>
    <t xml:space="preserve">Прочие безвозмездные поступления в бюджеты сельских поселений </t>
  </si>
  <si>
    <t>74</t>
  </si>
  <si>
    <t>75</t>
  </si>
  <si>
    <t>Прочие безвозмездные поступления в бюджеты сельских поселений (ППМИ)</t>
  </si>
  <si>
    <t>76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</si>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</sst>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@"/>
    <numFmt numFmtId="167" formatCode="#,##0.0"/>
    <numFmt numFmtId="168" formatCode="#,##0.00"/>
    <numFmt numFmtId="169" formatCode="General"/>
    <numFmt numFmtId="170" formatCode="_-* #,##0.00_р_._-;\-* #,##0.00_р_._-;_-* \-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right" wrapText="1"/>
    </xf>
    <xf numFmtId="164" fontId="4" fillId="0" borderId="1" xfId="0" applyFont="1" applyFill="1" applyBorder="1" applyAlignment="1">
      <alignment horizontal="center" vertical="center" textRotation="90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textRotation="90" wrapText="1"/>
    </xf>
    <xf numFmtId="166" fontId="4" fillId="0" borderId="1" xfId="0" applyNumberFormat="1" applyFont="1" applyFill="1" applyBorder="1" applyAlignment="1">
      <alignment horizontal="left" vertical="top"/>
    </xf>
    <xf numFmtId="166" fontId="4" fillId="0" borderId="1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/>
    </xf>
    <xf numFmtId="164" fontId="4" fillId="0" borderId="1" xfId="0" applyNumberFormat="1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/>
    </xf>
    <xf numFmtId="167" fontId="4" fillId="0" borderId="3" xfId="0" applyNumberFormat="1" applyFont="1" applyFill="1" applyBorder="1" applyAlignment="1">
      <alignment vertical="top"/>
    </xf>
    <xf numFmtId="164" fontId="0" fillId="0" borderId="0" xfId="0" applyNumberFormat="1" applyFill="1" applyAlignment="1">
      <alignment/>
    </xf>
    <xf numFmtId="166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6" fontId="4" fillId="0" borderId="1" xfId="15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justify" wrapText="1"/>
    </xf>
    <xf numFmtId="166" fontId="4" fillId="0" borderId="1" xfId="15" applyNumberFormat="1" applyFont="1" applyFill="1" applyBorder="1" applyAlignment="1" applyProtection="1">
      <alignment horizontal="center" vertical="top"/>
      <protection/>
    </xf>
    <xf numFmtId="164" fontId="4" fillId="0" borderId="1" xfId="0" applyFont="1" applyFill="1" applyBorder="1" applyAlignment="1">
      <alignment horizontal="left" wrapText="1"/>
    </xf>
    <xf numFmtId="166" fontId="4" fillId="0" borderId="1" xfId="20" applyNumberFormat="1" applyFont="1" applyFill="1" applyBorder="1" applyAlignment="1" applyProtection="1">
      <alignment horizontal="center" vertical="top"/>
      <protection/>
    </xf>
    <xf numFmtId="164" fontId="4" fillId="0" borderId="1" xfId="0" applyFont="1" applyFill="1" applyBorder="1" applyAlignment="1">
      <alignment horizontal="justify" vertical="top" wrapText="1"/>
    </xf>
    <xf numFmtId="168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164" fontId="4" fillId="0" borderId="4" xfId="0" applyFont="1" applyFill="1" applyBorder="1" applyAlignment="1">
      <alignment horizontal="justify" vertical="top"/>
    </xf>
    <xf numFmtId="166" fontId="4" fillId="0" borderId="5" xfId="20" applyNumberFormat="1" applyFont="1" applyFill="1" applyBorder="1" applyAlignment="1" applyProtection="1">
      <alignment horizontal="center" vertical="top"/>
      <protection/>
    </xf>
    <xf numFmtId="164" fontId="0" fillId="0" borderId="1" xfId="0" applyFont="1" applyFill="1" applyBorder="1" applyAlignment="1">
      <alignment wrapText="1"/>
    </xf>
    <xf numFmtId="168" fontId="4" fillId="0" borderId="6" xfId="0" applyNumberFormat="1" applyFont="1" applyFill="1" applyBorder="1" applyAlignment="1">
      <alignment horizontal="right" vertical="top" wrapText="1"/>
    </xf>
    <xf numFmtId="164" fontId="4" fillId="0" borderId="2" xfId="0" applyFont="1" applyFill="1" applyBorder="1" applyAlignment="1">
      <alignment horizontal="justify" vertical="top"/>
    </xf>
    <xf numFmtId="164" fontId="0" fillId="0" borderId="0" xfId="0" applyFont="1" applyFill="1" applyAlignment="1">
      <alignment wrapText="1"/>
    </xf>
    <xf numFmtId="164" fontId="4" fillId="0" borderId="1" xfId="0" applyFont="1" applyFill="1" applyBorder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95" zoomScaleSheetLayoutView="95" workbookViewId="0" topLeftCell="A1">
      <selection activeCell="AB112" sqref="AB112"/>
    </sheetView>
  </sheetViews>
  <sheetFormatPr defaultColWidth="9.00390625" defaultRowHeight="12.75"/>
  <cols>
    <col min="1" max="1" width="3.625" style="1" customWidth="1"/>
    <col min="2" max="2" width="4.125" style="2" customWidth="1"/>
    <col min="3" max="3" width="2.25390625" style="2" customWidth="1"/>
    <col min="4" max="4" width="3.25390625" style="2" customWidth="1"/>
    <col min="5" max="5" width="2.75390625" style="2" customWidth="1"/>
    <col min="6" max="6" width="4.00390625" style="2" customWidth="1"/>
    <col min="7" max="7" width="3.875" style="2" customWidth="1"/>
    <col min="8" max="8" width="4.875" style="2" customWidth="1"/>
    <col min="9" max="9" width="5.375" style="2" customWidth="1"/>
    <col min="10" max="10" width="51.375" style="2" customWidth="1"/>
    <col min="11" max="11" width="16.375" style="3" customWidth="1"/>
    <col min="12" max="12" width="16.625" style="1" customWidth="1"/>
    <col min="13" max="13" width="17.25390625" style="1" customWidth="1"/>
    <col min="14" max="15" width="8.875" style="1" hidden="1" customWidth="1"/>
    <col min="16" max="16384" width="8.875" style="1" customWidth="1"/>
  </cols>
  <sheetData>
    <row r="1" spans="2:13" s="4" customFormat="1" ht="51" customHeight="1">
      <c r="B1" s="5"/>
      <c r="C1" s="5"/>
      <c r="D1" s="5"/>
      <c r="E1" s="5"/>
      <c r="F1" s="5"/>
      <c r="G1" s="5"/>
      <c r="H1" s="5"/>
      <c r="I1" s="5"/>
      <c r="J1" s="6" t="s">
        <v>0</v>
      </c>
      <c r="K1" s="6"/>
      <c r="L1" s="6"/>
      <c r="M1" s="6"/>
    </row>
    <row r="2" spans="2:13" s="4" customFormat="1" ht="24.75" customHeight="1"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</row>
    <row r="3" spans="1:13" s="4" customFormat="1" ht="12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0" s="4" customFormat="1" ht="12.75">
      <c r="B4" s="5"/>
      <c r="C4" s="5"/>
      <c r="D4" s="5"/>
      <c r="E4" s="5"/>
      <c r="F4" s="5"/>
      <c r="G4" s="5"/>
      <c r="H4" s="5"/>
      <c r="I4" s="5"/>
      <c r="J4" s="5"/>
    </row>
    <row r="5" spans="2:13" s="4" customFormat="1" ht="12.75">
      <c r="B5" s="5"/>
      <c r="C5" s="5"/>
      <c r="D5" s="5"/>
      <c r="E5" s="5"/>
      <c r="F5" s="5"/>
      <c r="G5" s="5"/>
      <c r="H5" s="5"/>
      <c r="I5" s="5"/>
      <c r="J5" s="5"/>
      <c r="M5" s="8" t="s">
        <v>2</v>
      </c>
    </row>
    <row r="6" spans="1:13" s="4" customFormat="1" ht="12.75" customHeight="1">
      <c r="A6" s="9" t="s">
        <v>3</v>
      </c>
      <c r="B6" s="10" t="s">
        <v>4</v>
      </c>
      <c r="C6" s="10"/>
      <c r="D6" s="10"/>
      <c r="E6" s="10"/>
      <c r="F6" s="10"/>
      <c r="G6" s="10"/>
      <c r="H6" s="10"/>
      <c r="I6" s="10"/>
      <c r="J6" s="11" t="s">
        <v>5</v>
      </c>
      <c r="K6" s="11" t="s">
        <v>6</v>
      </c>
      <c r="L6" s="11" t="s">
        <v>7</v>
      </c>
      <c r="M6" s="11" t="s">
        <v>8</v>
      </c>
    </row>
    <row r="7" spans="1:13" s="4" customFormat="1" ht="42.75" customHeight="1">
      <c r="A7" s="9"/>
      <c r="B7" s="12" t="s">
        <v>9</v>
      </c>
      <c r="C7" s="10" t="s">
        <v>10</v>
      </c>
      <c r="D7" s="10"/>
      <c r="E7" s="10"/>
      <c r="F7" s="10"/>
      <c r="G7" s="10"/>
      <c r="H7" s="10" t="s">
        <v>11</v>
      </c>
      <c r="I7" s="10"/>
      <c r="J7" s="11"/>
      <c r="K7" s="11"/>
      <c r="L7" s="11"/>
      <c r="M7" s="11"/>
    </row>
    <row r="8" spans="1:13" s="4" customFormat="1" ht="69" customHeight="1">
      <c r="A8" s="9"/>
      <c r="B8" s="12"/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1"/>
      <c r="K8" s="11"/>
      <c r="L8" s="11"/>
      <c r="M8" s="11"/>
    </row>
    <row r="9" spans="1:14" ht="12.75">
      <c r="A9" s="13"/>
      <c r="B9" s="14" t="s">
        <v>19</v>
      </c>
      <c r="C9" s="14" t="s">
        <v>20</v>
      </c>
      <c r="D9" s="14" t="s">
        <v>21</v>
      </c>
      <c r="E9" s="14" t="s">
        <v>22</v>
      </c>
      <c r="F9" s="14" t="s">
        <v>23</v>
      </c>
      <c r="G9" s="14" t="s">
        <v>24</v>
      </c>
      <c r="H9" s="14" t="s">
        <v>25</v>
      </c>
      <c r="I9" s="14" t="s">
        <v>26</v>
      </c>
      <c r="J9" s="15">
        <v>9</v>
      </c>
      <c r="K9" s="15">
        <v>10</v>
      </c>
      <c r="L9" s="15">
        <v>11</v>
      </c>
      <c r="M9" s="15">
        <v>12</v>
      </c>
      <c r="N9" s="16"/>
    </row>
    <row r="10" spans="1:13" ht="14.25">
      <c r="A10" s="13" t="s">
        <v>19</v>
      </c>
      <c r="B10" s="14" t="s">
        <v>27</v>
      </c>
      <c r="C10" s="14" t="s">
        <v>19</v>
      </c>
      <c r="D10" s="14" t="s">
        <v>28</v>
      </c>
      <c r="E10" s="14" t="s">
        <v>28</v>
      </c>
      <c r="F10" s="14" t="s">
        <v>27</v>
      </c>
      <c r="G10" s="14" t="s">
        <v>28</v>
      </c>
      <c r="H10" s="14" t="s">
        <v>29</v>
      </c>
      <c r="I10" s="14" t="s">
        <v>27</v>
      </c>
      <c r="J10" s="17" t="s">
        <v>30</v>
      </c>
      <c r="K10" s="18">
        <f>K11+K16+K26+K29+K37+K41</f>
        <v>11667613</v>
      </c>
      <c r="L10" s="18">
        <f>L11+L16+L26+L29+L37+L41</f>
        <v>11582713.429999998</v>
      </c>
      <c r="M10" s="18">
        <f aca="true" t="shared" si="0" ref="M10:M86">ROUND(L10/K10*100,2)</f>
        <v>99.27</v>
      </c>
    </row>
    <row r="11" spans="1:13" ht="14.25">
      <c r="A11" s="13" t="s">
        <v>20</v>
      </c>
      <c r="B11" s="14" t="s">
        <v>31</v>
      </c>
      <c r="C11" s="14" t="s">
        <v>19</v>
      </c>
      <c r="D11" s="14" t="s">
        <v>32</v>
      </c>
      <c r="E11" s="14" t="s">
        <v>28</v>
      </c>
      <c r="F11" s="14" t="s">
        <v>27</v>
      </c>
      <c r="G11" s="14" t="s">
        <v>28</v>
      </c>
      <c r="H11" s="14" t="s">
        <v>29</v>
      </c>
      <c r="I11" s="14" t="s">
        <v>27</v>
      </c>
      <c r="J11" s="17" t="s">
        <v>33</v>
      </c>
      <c r="K11" s="18">
        <f>K12</f>
        <v>2226970</v>
      </c>
      <c r="L11" s="18">
        <f>L12</f>
        <v>2319261.77</v>
      </c>
      <c r="M11" s="18">
        <f t="shared" si="0"/>
        <v>104.14</v>
      </c>
    </row>
    <row r="12" spans="1:14" ht="14.25">
      <c r="A12" s="13" t="s">
        <v>21</v>
      </c>
      <c r="B12" s="14" t="s">
        <v>31</v>
      </c>
      <c r="C12" s="14" t="s">
        <v>19</v>
      </c>
      <c r="D12" s="14" t="s">
        <v>32</v>
      </c>
      <c r="E12" s="14" t="s">
        <v>34</v>
      </c>
      <c r="F12" s="14" t="s">
        <v>27</v>
      </c>
      <c r="G12" s="14" t="s">
        <v>32</v>
      </c>
      <c r="H12" s="14" t="s">
        <v>29</v>
      </c>
      <c r="I12" s="14" t="s">
        <v>35</v>
      </c>
      <c r="J12" s="17" t="s">
        <v>36</v>
      </c>
      <c r="K12" s="18">
        <f>SUM(K13:K15)</f>
        <v>2226970</v>
      </c>
      <c r="L12" s="18">
        <f>SUM(L13:L15)</f>
        <v>2319261.77</v>
      </c>
      <c r="M12" s="18">
        <f t="shared" si="0"/>
        <v>104.14</v>
      </c>
      <c r="N12" s="19"/>
    </row>
    <row r="13" spans="1:15" ht="58.5">
      <c r="A13" s="13" t="s">
        <v>22</v>
      </c>
      <c r="B13" s="14" t="s">
        <v>31</v>
      </c>
      <c r="C13" s="14" t="s">
        <v>19</v>
      </c>
      <c r="D13" s="14" t="s">
        <v>32</v>
      </c>
      <c r="E13" s="14" t="s">
        <v>34</v>
      </c>
      <c r="F13" s="14" t="s">
        <v>37</v>
      </c>
      <c r="G13" s="14" t="s">
        <v>32</v>
      </c>
      <c r="H13" s="14" t="s">
        <v>29</v>
      </c>
      <c r="I13" s="14" t="s">
        <v>35</v>
      </c>
      <c r="J13" s="17" t="s">
        <v>38</v>
      </c>
      <c r="K13" s="18">
        <v>2125270</v>
      </c>
      <c r="L13" s="18">
        <v>2216739.2</v>
      </c>
      <c r="M13" s="18">
        <f t="shared" si="0"/>
        <v>104.3</v>
      </c>
      <c r="N13" s="1">
        <v>2165157</v>
      </c>
      <c r="O13" s="20">
        <f aca="true" t="shared" si="1" ref="O13:O15">K13-N13</f>
        <v>-39887</v>
      </c>
    </row>
    <row r="14" spans="1:15" ht="100.5" customHeight="1">
      <c r="A14" s="13" t="s">
        <v>23</v>
      </c>
      <c r="B14" s="14" t="s">
        <v>31</v>
      </c>
      <c r="C14" s="14" t="s">
        <v>19</v>
      </c>
      <c r="D14" s="14" t="s">
        <v>32</v>
      </c>
      <c r="E14" s="14" t="s">
        <v>34</v>
      </c>
      <c r="F14" s="14" t="s">
        <v>39</v>
      </c>
      <c r="G14" s="14" t="s">
        <v>32</v>
      </c>
      <c r="H14" s="14" t="s">
        <v>29</v>
      </c>
      <c r="I14" s="14" t="s">
        <v>35</v>
      </c>
      <c r="J14" s="17" t="s">
        <v>40</v>
      </c>
      <c r="K14" s="18">
        <v>92600</v>
      </c>
      <c r="L14" s="18">
        <v>93146</v>
      </c>
      <c r="M14" s="18">
        <f t="shared" si="0"/>
        <v>100.59</v>
      </c>
      <c r="N14" s="1">
        <v>56334</v>
      </c>
      <c r="O14" s="20">
        <f t="shared" si="1"/>
        <v>36266</v>
      </c>
    </row>
    <row r="15" spans="1:15" ht="36">
      <c r="A15" s="13" t="s">
        <v>24</v>
      </c>
      <c r="B15" s="14" t="s">
        <v>31</v>
      </c>
      <c r="C15" s="14" t="s">
        <v>19</v>
      </c>
      <c r="D15" s="14" t="s">
        <v>32</v>
      </c>
      <c r="E15" s="14" t="s">
        <v>34</v>
      </c>
      <c r="F15" s="14" t="s">
        <v>41</v>
      </c>
      <c r="G15" s="14" t="s">
        <v>32</v>
      </c>
      <c r="H15" s="14" t="s">
        <v>29</v>
      </c>
      <c r="I15" s="14" t="s">
        <v>35</v>
      </c>
      <c r="J15" s="17" t="s">
        <v>42</v>
      </c>
      <c r="K15" s="18">
        <v>9100</v>
      </c>
      <c r="L15" s="18">
        <v>9376.57</v>
      </c>
      <c r="M15" s="18">
        <f t="shared" si="0"/>
        <v>103.04</v>
      </c>
      <c r="N15" s="1">
        <v>5479</v>
      </c>
      <c r="O15" s="20">
        <f t="shared" si="1"/>
        <v>3621</v>
      </c>
    </row>
    <row r="16" spans="1:13" ht="24.75">
      <c r="A16" s="13" t="s">
        <v>25</v>
      </c>
      <c r="B16" s="14" t="s">
        <v>27</v>
      </c>
      <c r="C16" s="14" t="s">
        <v>19</v>
      </c>
      <c r="D16" s="14" t="s">
        <v>43</v>
      </c>
      <c r="E16" s="14" t="s">
        <v>28</v>
      </c>
      <c r="F16" s="14" t="s">
        <v>27</v>
      </c>
      <c r="G16" s="14" t="s">
        <v>28</v>
      </c>
      <c r="H16" s="14" t="s">
        <v>29</v>
      </c>
      <c r="I16" s="14" t="s">
        <v>27</v>
      </c>
      <c r="J16" s="17" t="s">
        <v>44</v>
      </c>
      <c r="K16" s="18">
        <f>K17</f>
        <v>192940</v>
      </c>
      <c r="L16" s="18">
        <f>L17</f>
        <v>192156.74</v>
      </c>
      <c r="M16" s="18">
        <f t="shared" si="0"/>
        <v>99.59</v>
      </c>
    </row>
    <row r="17" spans="1:13" ht="24.75">
      <c r="A17" s="13" t="s">
        <v>26</v>
      </c>
      <c r="B17" s="14" t="s">
        <v>27</v>
      </c>
      <c r="C17" s="14" t="s">
        <v>19</v>
      </c>
      <c r="D17" s="14" t="s">
        <v>43</v>
      </c>
      <c r="E17" s="14" t="s">
        <v>34</v>
      </c>
      <c r="F17" s="14" t="s">
        <v>27</v>
      </c>
      <c r="G17" s="14" t="s">
        <v>32</v>
      </c>
      <c r="H17" s="14" t="s">
        <v>29</v>
      </c>
      <c r="I17" s="14" t="s">
        <v>35</v>
      </c>
      <c r="J17" s="17" t="s">
        <v>45</v>
      </c>
      <c r="K17" s="18">
        <f>K18+K20+K22+K24</f>
        <v>192940</v>
      </c>
      <c r="L17" s="18">
        <f>L18+L20+L22+L24</f>
        <v>192156.74</v>
      </c>
      <c r="M17" s="18">
        <f t="shared" si="0"/>
        <v>99.59</v>
      </c>
    </row>
    <row r="18" spans="1:13" ht="58.5">
      <c r="A18" s="13" t="s">
        <v>46</v>
      </c>
      <c r="B18" s="14" t="s">
        <v>47</v>
      </c>
      <c r="C18" s="14" t="s">
        <v>19</v>
      </c>
      <c r="D18" s="14" t="s">
        <v>43</v>
      </c>
      <c r="E18" s="14" t="s">
        <v>34</v>
      </c>
      <c r="F18" s="14" t="s">
        <v>48</v>
      </c>
      <c r="G18" s="14" t="s">
        <v>32</v>
      </c>
      <c r="H18" s="14" t="s">
        <v>29</v>
      </c>
      <c r="I18" s="14" t="s">
        <v>35</v>
      </c>
      <c r="J18" s="17" t="s">
        <v>49</v>
      </c>
      <c r="K18" s="18">
        <f>K19</f>
        <v>88900</v>
      </c>
      <c r="L18" s="18">
        <f>L19</f>
        <v>88629.96</v>
      </c>
      <c r="M18" s="18">
        <f t="shared" si="0"/>
        <v>99.7</v>
      </c>
    </row>
    <row r="19" spans="1:15" ht="81">
      <c r="A19" s="13" t="s">
        <v>50</v>
      </c>
      <c r="B19" s="14" t="s">
        <v>47</v>
      </c>
      <c r="C19" s="14" t="s">
        <v>19</v>
      </c>
      <c r="D19" s="14" t="s">
        <v>43</v>
      </c>
      <c r="E19" s="14" t="s">
        <v>34</v>
      </c>
      <c r="F19" s="14" t="s">
        <v>51</v>
      </c>
      <c r="G19" s="14" t="s">
        <v>32</v>
      </c>
      <c r="H19" s="14" t="s">
        <v>29</v>
      </c>
      <c r="I19" s="14" t="s">
        <v>35</v>
      </c>
      <c r="J19" s="17" t="s">
        <v>52</v>
      </c>
      <c r="K19" s="18">
        <v>88900</v>
      </c>
      <c r="L19" s="18">
        <v>88629.96</v>
      </c>
      <c r="M19" s="18">
        <f t="shared" si="0"/>
        <v>99.7</v>
      </c>
      <c r="N19" s="1">
        <v>98600</v>
      </c>
      <c r="O19" s="20">
        <f>K19-N19</f>
        <v>-9700</v>
      </c>
    </row>
    <row r="20" spans="1:13" ht="69.75">
      <c r="A20" s="13" t="s">
        <v>53</v>
      </c>
      <c r="B20" s="14" t="s">
        <v>47</v>
      </c>
      <c r="C20" s="14" t="s">
        <v>19</v>
      </c>
      <c r="D20" s="14" t="s">
        <v>43</v>
      </c>
      <c r="E20" s="14" t="s">
        <v>34</v>
      </c>
      <c r="F20" s="14" t="s">
        <v>54</v>
      </c>
      <c r="G20" s="14" t="s">
        <v>32</v>
      </c>
      <c r="H20" s="14" t="s">
        <v>29</v>
      </c>
      <c r="I20" s="14" t="s">
        <v>35</v>
      </c>
      <c r="J20" s="17" t="s">
        <v>55</v>
      </c>
      <c r="K20" s="18">
        <f>K21</f>
        <v>640</v>
      </c>
      <c r="L20" s="18">
        <f>L21</f>
        <v>633.95</v>
      </c>
      <c r="M20" s="18">
        <f t="shared" si="0"/>
        <v>99.05</v>
      </c>
    </row>
    <row r="21" spans="1:15" ht="92.25">
      <c r="A21" s="13" t="s">
        <v>56</v>
      </c>
      <c r="B21" s="14" t="s">
        <v>47</v>
      </c>
      <c r="C21" s="14" t="s">
        <v>19</v>
      </c>
      <c r="D21" s="14" t="s">
        <v>43</v>
      </c>
      <c r="E21" s="14" t="s">
        <v>34</v>
      </c>
      <c r="F21" s="14" t="s">
        <v>57</v>
      </c>
      <c r="G21" s="14" t="s">
        <v>32</v>
      </c>
      <c r="H21" s="14" t="s">
        <v>29</v>
      </c>
      <c r="I21" s="14" t="s">
        <v>35</v>
      </c>
      <c r="J21" s="17" t="s">
        <v>58</v>
      </c>
      <c r="K21" s="18">
        <v>640</v>
      </c>
      <c r="L21" s="18">
        <v>633.95</v>
      </c>
      <c r="M21" s="18">
        <f t="shared" si="0"/>
        <v>99.05</v>
      </c>
      <c r="N21" s="1">
        <v>540</v>
      </c>
      <c r="O21" s="20">
        <f>K21-N21</f>
        <v>100</v>
      </c>
    </row>
    <row r="22" spans="1:13" ht="58.5">
      <c r="A22" s="13" t="s">
        <v>59</v>
      </c>
      <c r="B22" s="14" t="s">
        <v>47</v>
      </c>
      <c r="C22" s="14" t="s">
        <v>19</v>
      </c>
      <c r="D22" s="14" t="s">
        <v>43</v>
      </c>
      <c r="E22" s="14" t="s">
        <v>34</v>
      </c>
      <c r="F22" s="14" t="s">
        <v>60</v>
      </c>
      <c r="G22" s="14" t="s">
        <v>32</v>
      </c>
      <c r="H22" s="14" t="s">
        <v>29</v>
      </c>
      <c r="I22" s="14" t="s">
        <v>35</v>
      </c>
      <c r="J22" s="17" t="s">
        <v>61</v>
      </c>
      <c r="K22" s="18">
        <f>K23</f>
        <v>119300</v>
      </c>
      <c r="L22" s="18">
        <f>L23</f>
        <v>119232.15</v>
      </c>
      <c r="M22" s="18">
        <f t="shared" si="0"/>
        <v>99.94</v>
      </c>
    </row>
    <row r="23" spans="1:15" ht="92.25">
      <c r="A23" s="13" t="s">
        <v>62</v>
      </c>
      <c r="B23" s="14" t="s">
        <v>47</v>
      </c>
      <c r="C23" s="14" t="s">
        <v>19</v>
      </c>
      <c r="D23" s="14" t="s">
        <v>43</v>
      </c>
      <c r="E23" s="14" t="s">
        <v>34</v>
      </c>
      <c r="F23" s="14" t="s">
        <v>63</v>
      </c>
      <c r="G23" s="14" t="s">
        <v>32</v>
      </c>
      <c r="H23" s="14" t="s">
        <v>29</v>
      </c>
      <c r="I23" s="14" t="s">
        <v>35</v>
      </c>
      <c r="J23" s="17" t="s">
        <v>64</v>
      </c>
      <c r="K23" s="18">
        <v>119300</v>
      </c>
      <c r="L23" s="18">
        <v>119232.15</v>
      </c>
      <c r="M23" s="18">
        <f t="shared" si="0"/>
        <v>99.94</v>
      </c>
      <c r="N23" s="1">
        <v>128800</v>
      </c>
      <c r="O23" s="20">
        <f>K23-N23</f>
        <v>-9500</v>
      </c>
    </row>
    <row r="24" spans="1:13" ht="58.5">
      <c r="A24" s="13" t="s">
        <v>65</v>
      </c>
      <c r="B24" s="14" t="s">
        <v>47</v>
      </c>
      <c r="C24" s="14" t="s">
        <v>19</v>
      </c>
      <c r="D24" s="14" t="s">
        <v>43</v>
      </c>
      <c r="E24" s="14" t="s">
        <v>34</v>
      </c>
      <c r="F24" s="14" t="s">
        <v>66</v>
      </c>
      <c r="G24" s="14" t="s">
        <v>32</v>
      </c>
      <c r="H24" s="14" t="s">
        <v>29</v>
      </c>
      <c r="I24" s="14" t="s">
        <v>35</v>
      </c>
      <c r="J24" s="17" t="s">
        <v>67</v>
      </c>
      <c r="K24" s="18">
        <f>K25</f>
        <v>-15900</v>
      </c>
      <c r="L24" s="18">
        <f>L25</f>
        <v>-16339.32</v>
      </c>
      <c r="M24" s="18">
        <f t="shared" si="0"/>
        <v>102.76</v>
      </c>
    </row>
    <row r="25" spans="1:15" ht="92.25">
      <c r="A25" s="13" t="s">
        <v>68</v>
      </c>
      <c r="B25" s="14" t="s">
        <v>47</v>
      </c>
      <c r="C25" s="14" t="s">
        <v>19</v>
      </c>
      <c r="D25" s="14" t="s">
        <v>43</v>
      </c>
      <c r="E25" s="14" t="s">
        <v>34</v>
      </c>
      <c r="F25" s="14" t="s">
        <v>69</v>
      </c>
      <c r="G25" s="14" t="s">
        <v>32</v>
      </c>
      <c r="H25" s="14" t="s">
        <v>29</v>
      </c>
      <c r="I25" s="14" t="s">
        <v>35</v>
      </c>
      <c r="J25" s="17" t="s">
        <v>70</v>
      </c>
      <c r="K25" s="18">
        <v>-15900</v>
      </c>
      <c r="L25" s="18">
        <v>-16339.32</v>
      </c>
      <c r="M25" s="18">
        <f t="shared" si="0"/>
        <v>102.76</v>
      </c>
      <c r="N25" s="1">
        <v>-12740</v>
      </c>
      <c r="O25" s="20">
        <f>K25-N25</f>
        <v>-3160</v>
      </c>
    </row>
    <row r="26" spans="1:13" ht="14.25">
      <c r="A26" s="13" t="s">
        <v>71</v>
      </c>
      <c r="B26" s="14" t="s">
        <v>31</v>
      </c>
      <c r="C26" s="14" t="s">
        <v>19</v>
      </c>
      <c r="D26" s="14" t="s">
        <v>72</v>
      </c>
      <c r="E26" s="14" t="s">
        <v>28</v>
      </c>
      <c r="F26" s="14" t="s">
        <v>27</v>
      </c>
      <c r="G26" s="14" t="s">
        <v>28</v>
      </c>
      <c r="H26" s="14" t="s">
        <v>29</v>
      </c>
      <c r="I26" s="14" t="s">
        <v>27</v>
      </c>
      <c r="J26" s="17" t="s">
        <v>73</v>
      </c>
      <c r="K26" s="18">
        <f>K27</f>
        <v>35184</v>
      </c>
      <c r="L26" s="18">
        <f>L27</f>
        <v>35045.74</v>
      </c>
      <c r="M26" s="18">
        <f t="shared" si="0"/>
        <v>99.61</v>
      </c>
    </row>
    <row r="27" spans="1:13" ht="14.25">
      <c r="A27" s="13" t="s">
        <v>74</v>
      </c>
      <c r="B27" s="14" t="s">
        <v>31</v>
      </c>
      <c r="C27" s="14" t="s">
        <v>19</v>
      </c>
      <c r="D27" s="14" t="s">
        <v>72</v>
      </c>
      <c r="E27" s="14" t="s">
        <v>43</v>
      </c>
      <c r="F27" s="14" t="s">
        <v>27</v>
      </c>
      <c r="G27" s="14" t="s">
        <v>32</v>
      </c>
      <c r="H27" s="14" t="s">
        <v>29</v>
      </c>
      <c r="I27" s="14" t="s">
        <v>35</v>
      </c>
      <c r="J27" s="17" t="s">
        <v>75</v>
      </c>
      <c r="K27" s="18">
        <f>SUM(K28:K28)</f>
        <v>35184</v>
      </c>
      <c r="L27" s="18">
        <f>SUM(L28:L28)</f>
        <v>35045.74</v>
      </c>
      <c r="M27" s="18">
        <f t="shared" si="0"/>
        <v>99.61</v>
      </c>
    </row>
    <row r="28" spans="1:15" ht="24.75">
      <c r="A28" s="13" t="s">
        <v>76</v>
      </c>
      <c r="B28" s="21" t="s">
        <v>31</v>
      </c>
      <c r="C28" s="21" t="s">
        <v>19</v>
      </c>
      <c r="D28" s="21" t="s">
        <v>72</v>
      </c>
      <c r="E28" s="21" t="s">
        <v>43</v>
      </c>
      <c r="F28" s="21" t="s">
        <v>37</v>
      </c>
      <c r="G28" s="21" t="s">
        <v>32</v>
      </c>
      <c r="H28" s="21" t="s">
        <v>29</v>
      </c>
      <c r="I28" s="21" t="s">
        <v>35</v>
      </c>
      <c r="J28" s="22" t="s">
        <v>75</v>
      </c>
      <c r="K28" s="18">
        <v>35184</v>
      </c>
      <c r="L28" s="18">
        <v>35045.74</v>
      </c>
      <c r="M28" s="18">
        <f t="shared" si="0"/>
        <v>99.61</v>
      </c>
      <c r="N28" s="1">
        <v>21630</v>
      </c>
      <c r="O28" s="20">
        <f>K28-N28</f>
        <v>13554</v>
      </c>
    </row>
    <row r="29" spans="1:13" ht="14.25">
      <c r="A29" s="13" t="s">
        <v>77</v>
      </c>
      <c r="B29" s="14" t="s">
        <v>31</v>
      </c>
      <c r="C29" s="14" t="s">
        <v>19</v>
      </c>
      <c r="D29" s="14" t="s">
        <v>78</v>
      </c>
      <c r="E29" s="14" t="s">
        <v>28</v>
      </c>
      <c r="F29" s="14" t="s">
        <v>27</v>
      </c>
      <c r="G29" s="14" t="s">
        <v>28</v>
      </c>
      <c r="H29" s="14" t="s">
        <v>29</v>
      </c>
      <c r="I29" s="14" t="s">
        <v>27</v>
      </c>
      <c r="J29" s="17" t="s">
        <v>79</v>
      </c>
      <c r="K29" s="18">
        <f>K30+K32</f>
        <v>9013730</v>
      </c>
      <c r="L29" s="18">
        <f>L30+L32</f>
        <v>8846995.489999998</v>
      </c>
      <c r="M29" s="18">
        <f t="shared" si="0"/>
        <v>98.15</v>
      </c>
    </row>
    <row r="30" spans="1:13" ht="24.75">
      <c r="A30" s="13" t="s">
        <v>80</v>
      </c>
      <c r="B30" s="23" t="s">
        <v>31</v>
      </c>
      <c r="C30" s="23" t="s">
        <v>19</v>
      </c>
      <c r="D30" s="23" t="s">
        <v>78</v>
      </c>
      <c r="E30" s="23" t="s">
        <v>32</v>
      </c>
      <c r="F30" s="23" t="s">
        <v>27</v>
      </c>
      <c r="G30" s="23" t="s">
        <v>28</v>
      </c>
      <c r="H30" s="23" t="s">
        <v>29</v>
      </c>
      <c r="I30" s="23" t="s">
        <v>35</v>
      </c>
      <c r="J30" s="24" t="s">
        <v>81</v>
      </c>
      <c r="K30" s="18">
        <f>K31</f>
        <v>370000</v>
      </c>
      <c r="L30" s="18">
        <f>L31</f>
        <v>368412.12</v>
      </c>
      <c r="M30" s="18">
        <f t="shared" si="0"/>
        <v>99.57</v>
      </c>
    </row>
    <row r="31" spans="1:15" ht="36">
      <c r="A31" s="13" t="s">
        <v>82</v>
      </c>
      <c r="B31" s="23" t="s">
        <v>31</v>
      </c>
      <c r="C31" s="23" t="s">
        <v>19</v>
      </c>
      <c r="D31" s="23" t="s">
        <v>78</v>
      </c>
      <c r="E31" s="23" t="s">
        <v>32</v>
      </c>
      <c r="F31" s="23" t="s">
        <v>41</v>
      </c>
      <c r="G31" s="23" t="s">
        <v>50</v>
      </c>
      <c r="H31" s="23" t="s">
        <v>29</v>
      </c>
      <c r="I31" s="23" t="s">
        <v>35</v>
      </c>
      <c r="J31" s="24" t="s">
        <v>83</v>
      </c>
      <c r="K31" s="18">
        <v>370000</v>
      </c>
      <c r="L31" s="18">
        <v>368412.12</v>
      </c>
      <c r="M31" s="18">
        <f t="shared" si="0"/>
        <v>99.57</v>
      </c>
      <c r="N31" s="1">
        <v>476800</v>
      </c>
      <c r="O31" s="20">
        <f>K31-N31</f>
        <v>-106800</v>
      </c>
    </row>
    <row r="32" spans="1:13" ht="24.75">
      <c r="A32" s="13" t="s">
        <v>84</v>
      </c>
      <c r="B32" s="23" t="s">
        <v>31</v>
      </c>
      <c r="C32" s="23" t="s">
        <v>19</v>
      </c>
      <c r="D32" s="23" t="s">
        <v>78</v>
      </c>
      <c r="E32" s="23" t="s">
        <v>78</v>
      </c>
      <c r="F32" s="23" t="s">
        <v>27</v>
      </c>
      <c r="G32" s="23" t="s">
        <v>28</v>
      </c>
      <c r="H32" s="23" t="s">
        <v>29</v>
      </c>
      <c r="I32" s="23" t="s">
        <v>35</v>
      </c>
      <c r="J32" s="24" t="s">
        <v>85</v>
      </c>
      <c r="K32" s="18">
        <f>K33+K35</f>
        <v>8643730</v>
      </c>
      <c r="L32" s="18">
        <f>L33+L35</f>
        <v>8478583.37</v>
      </c>
      <c r="M32" s="18">
        <f t="shared" si="0"/>
        <v>98.09</v>
      </c>
    </row>
    <row r="33" spans="1:13" ht="24.75">
      <c r="A33" s="13" t="s">
        <v>86</v>
      </c>
      <c r="B33" s="23" t="s">
        <v>31</v>
      </c>
      <c r="C33" s="23" t="s">
        <v>19</v>
      </c>
      <c r="D33" s="23" t="s">
        <v>78</v>
      </c>
      <c r="E33" s="23" t="s">
        <v>78</v>
      </c>
      <c r="F33" s="23" t="s">
        <v>41</v>
      </c>
      <c r="G33" s="23" t="s">
        <v>28</v>
      </c>
      <c r="H33" s="23" t="s">
        <v>29</v>
      </c>
      <c r="I33" s="23" t="s">
        <v>35</v>
      </c>
      <c r="J33" s="24" t="s">
        <v>87</v>
      </c>
      <c r="K33" s="18">
        <f>K34</f>
        <v>4157000</v>
      </c>
      <c r="L33" s="18">
        <f>L34</f>
        <v>4161437.4</v>
      </c>
      <c r="M33" s="18">
        <f t="shared" si="0"/>
        <v>100.11</v>
      </c>
    </row>
    <row r="34" spans="1:15" ht="24.75">
      <c r="A34" s="13" t="s">
        <v>88</v>
      </c>
      <c r="B34" s="23" t="s">
        <v>31</v>
      </c>
      <c r="C34" s="23" t="s">
        <v>19</v>
      </c>
      <c r="D34" s="23" t="s">
        <v>78</v>
      </c>
      <c r="E34" s="23" t="s">
        <v>78</v>
      </c>
      <c r="F34" s="23" t="s">
        <v>89</v>
      </c>
      <c r="G34" s="23" t="s">
        <v>50</v>
      </c>
      <c r="H34" s="23" t="s">
        <v>29</v>
      </c>
      <c r="I34" s="23" t="s">
        <v>35</v>
      </c>
      <c r="J34" s="24" t="s">
        <v>90</v>
      </c>
      <c r="K34" s="18">
        <v>4157000</v>
      </c>
      <c r="L34" s="18">
        <v>4161437.4</v>
      </c>
      <c r="M34" s="18">
        <f t="shared" si="0"/>
        <v>100.11</v>
      </c>
      <c r="N34" s="1">
        <v>5211700</v>
      </c>
      <c r="O34" s="20">
        <f>K34-N34</f>
        <v>-1054700</v>
      </c>
    </row>
    <row r="35" spans="1:13" ht="24.75">
      <c r="A35" s="13" t="s">
        <v>91</v>
      </c>
      <c r="B35" s="23" t="s">
        <v>31</v>
      </c>
      <c r="C35" s="23" t="s">
        <v>19</v>
      </c>
      <c r="D35" s="23" t="s">
        <v>78</v>
      </c>
      <c r="E35" s="23" t="s">
        <v>78</v>
      </c>
      <c r="F35" s="23" t="s">
        <v>92</v>
      </c>
      <c r="G35" s="23" t="s">
        <v>28</v>
      </c>
      <c r="H35" s="23" t="s">
        <v>29</v>
      </c>
      <c r="I35" s="23" t="s">
        <v>35</v>
      </c>
      <c r="J35" s="24" t="s">
        <v>93</v>
      </c>
      <c r="K35" s="18">
        <f>K36</f>
        <v>4486730</v>
      </c>
      <c r="L35" s="18">
        <f>L36</f>
        <v>4317145.97</v>
      </c>
      <c r="M35" s="18">
        <f t="shared" si="0"/>
        <v>96.22</v>
      </c>
    </row>
    <row r="36" spans="1:15" ht="24.75">
      <c r="A36" s="13" t="s">
        <v>94</v>
      </c>
      <c r="B36" s="23" t="s">
        <v>31</v>
      </c>
      <c r="C36" s="23" t="s">
        <v>19</v>
      </c>
      <c r="D36" s="23" t="s">
        <v>78</v>
      </c>
      <c r="E36" s="23" t="s">
        <v>78</v>
      </c>
      <c r="F36" s="23" t="s">
        <v>95</v>
      </c>
      <c r="G36" s="23" t="s">
        <v>50</v>
      </c>
      <c r="H36" s="23" t="s">
        <v>29</v>
      </c>
      <c r="I36" s="23" t="s">
        <v>35</v>
      </c>
      <c r="J36" s="24" t="s">
        <v>96</v>
      </c>
      <c r="K36" s="18">
        <v>4486730</v>
      </c>
      <c r="L36" s="18">
        <v>4317145.97</v>
      </c>
      <c r="M36" s="18">
        <f t="shared" si="0"/>
        <v>96.22</v>
      </c>
      <c r="N36" s="1">
        <v>5751400</v>
      </c>
      <c r="O36" s="20">
        <f>K36-N36</f>
        <v>-1264670</v>
      </c>
    </row>
    <row r="37" spans="1:13" ht="14.25">
      <c r="A37" s="13" t="s">
        <v>97</v>
      </c>
      <c r="B37" s="14" t="s">
        <v>98</v>
      </c>
      <c r="C37" s="14" t="s">
        <v>19</v>
      </c>
      <c r="D37" s="14" t="s">
        <v>99</v>
      </c>
      <c r="E37" s="14" t="s">
        <v>28</v>
      </c>
      <c r="F37" s="14" t="s">
        <v>27</v>
      </c>
      <c r="G37" s="14" t="s">
        <v>28</v>
      </c>
      <c r="H37" s="14" t="s">
        <v>29</v>
      </c>
      <c r="I37" s="14" t="s">
        <v>27</v>
      </c>
      <c r="J37" s="17" t="s">
        <v>100</v>
      </c>
      <c r="K37" s="18">
        <f aca="true" t="shared" si="2" ref="K37:K39">K38</f>
        <v>6600</v>
      </c>
      <c r="L37" s="18">
        <f aca="true" t="shared" si="3" ref="L37:L39">L38</f>
        <v>7150</v>
      </c>
      <c r="M37" s="18">
        <f t="shared" si="0"/>
        <v>108.33</v>
      </c>
    </row>
    <row r="38" spans="1:13" ht="36">
      <c r="A38" s="13" t="s">
        <v>101</v>
      </c>
      <c r="B38" s="25" t="s">
        <v>98</v>
      </c>
      <c r="C38" s="25" t="s">
        <v>19</v>
      </c>
      <c r="D38" s="25" t="s">
        <v>99</v>
      </c>
      <c r="E38" s="25" t="s">
        <v>102</v>
      </c>
      <c r="F38" s="25" t="s">
        <v>27</v>
      </c>
      <c r="G38" s="25" t="s">
        <v>32</v>
      </c>
      <c r="H38" s="25" t="s">
        <v>29</v>
      </c>
      <c r="I38" s="25" t="s">
        <v>35</v>
      </c>
      <c r="J38" s="24" t="s">
        <v>103</v>
      </c>
      <c r="K38" s="18">
        <f t="shared" si="2"/>
        <v>6600</v>
      </c>
      <c r="L38" s="18">
        <f t="shared" si="3"/>
        <v>7150</v>
      </c>
      <c r="M38" s="18">
        <f t="shared" si="0"/>
        <v>108.33</v>
      </c>
    </row>
    <row r="39" spans="1:13" ht="58.5">
      <c r="A39" s="13" t="s">
        <v>104</v>
      </c>
      <c r="B39" s="25" t="s">
        <v>98</v>
      </c>
      <c r="C39" s="25" t="s">
        <v>19</v>
      </c>
      <c r="D39" s="25" t="s">
        <v>99</v>
      </c>
      <c r="E39" s="25" t="s">
        <v>102</v>
      </c>
      <c r="F39" s="25" t="s">
        <v>39</v>
      </c>
      <c r="G39" s="25" t="s">
        <v>32</v>
      </c>
      <c r="H39" s="25" t="s">
        <v>29</v>
      </c>
      <c r="I39" s="25" t="s">
        <v>35</v>
      </c>
      <c r="J39" s="24" t="s">
        <v>105</v>
      </c>
      <c r="K39" s="18">
        <f t="shared" si="2"/>
        <v>6600</v>
      </c>
      <c r="L39" s="18">
        <f t="shared" si="3"/>
        <v>7150</v>
      </c>
      <c r="M39" s="18">
        <f t="shared" si="0"/>
        <v>108.33</v>
      </c>
    </row>
    <row r="40" spans="1:15" ht="81">
      <c r="A40" s="13" t="s">
        <v>106</v>
      </c>
      <c r="B40" s="25" t="s">
        <v>107</v>
      </c>
      <c r="C40" s="25" t="s">
        <v>19</v>
      </c>
      <c r="D40" s="25" t="s">
        <v>99</v>
      </c>
      <c r="E40" s="25" t="s">
        <v>102</v>
      </c>
      <c r="F40" s="25" t="s">
        <v>39</v>
      </c>
      <c r="G40" s="25" t="s">
        <v>32</v>
      </c>
      <c r="H40" s="25" t="s">
        <v>108</v>
      </c>
      <c r="I40" s="25" t="s">
        <v>35</v>
      </c>
      <c r="J40" s="26" t="s">
        <v>109</v>
      </c>
      <c r="K40" s="18">
        <v>6600</v>
      </c>
      <c r="L40" s="18">
        <v>7150</v>
      </c>
      <c r="M40" s="18">
        <f t="shared" si="0"/>
        <v>108.33</v>
      </c>
      <c r="N40" s="1">
        <v>16700</v>
      </c>
      <c r="O40" s="20">
        <f>K40-N40</f>
        <v>-10100</v>
      </c>
    </row>
    <row r="41" spans="1:13" ht="36">
      <c r="A41" s="13" t="s">
        <v>110</v>
      </c>
      <c r="B41" s="14" t="s">
        <v>98</v>
      </c>
      <c r="C41" s="14" t="s">
        <v>19</v>
      </c>
      <c r="D41" s="14" t="s">
        <v>53</v>
      </c>
      <c r="E41" s="14" t="s">
        <v>28</v>
      </c>
      <c r="F41" s="14" t="s">
        <v>27</v>
      </c>
      <c r="G41" s="14" t="s">
        <v>28</v>
      </c>
      <c r="H41" s="14" t="s">
        <v>29</v>
      </c>
      <c r="I41" s="14" t="s">
        <v>27</v>
      </c>
      <c r="J41" s="17" t="s">
        <v>111</v>
      </c>
      <c r="K41" s="18">
        <f>K42+K47</f>
        <v>192189</v>
      </c>
      <c r="L41" s="18">
        <f>L42+L47</f>
        <v>182103.69</v>
      </c>
      <c r="M41" s="18">
        <f t="shared" si="0"/>
        <v>94.75</v>
      </c>
    </row>
    <row r="42" spans="1:13" ht="69.75">
      <c r="A42" s="13" t="s">
        <v>112</v>
      </c>
      <c r="B42" s="14" t="s">
        <v>98</v>
      </c>
      <c r="C42" s="14" t="s">
        <v>19</v>
      </c>
      <c r="D42" s="14" t="s">
        <v>53</v>
      </c>
      <c r="E42" s="14" t="s">
        <v>72</v>
      </c>
      <c r="F42" s="14" t="s">
        <v>27</v>
      </c>
      <c r="G42" s="14" t="s">
        <v>28</v>
      </c>
      <c r="H42" s="14" t="s">
        <v>29</v>
      </c>
      <c r="I42" s="14" t="s">
        <v>113</v>
      </c>
      <c r="J42" s="17" t="s">
        <v>114</v>
      </c>
      <c r="K42" s="18">
        <f>K43+K45</f>
        <v>179313</v>
      </c>
      <c r="L42" s="18">
        <f>L43+L45</f>
        <v>179312.97</v>
      </c>
      <c r="M42" s="18">
        <f t="shared" si="0"/>
        <v>100</v>
      </c>
    </row>
    <row r="43" spans="1:13" ht="58.5">
      <c r="A43" s="13" t="s">
        <v>115</v>
      </c>
      <c r="B43" s="14" t="s">
        <v>98</v>
      </c>
      <c r="C43" s="14" t="s">
        <v>19</v>
      </c>
      <c r="D43" s="14" t="s">
        <v>53</v>
      </c>
      <c r="E43" s="14" t="s">
        <v>72</v>
      </c>
      <c r="F43" s="14" t="s">
        <v>39</v>
      </c>
      <c r="G43" s="14" t="s">
        <v>28</v>
      </c>
      <c r="H43" s="14" t="s">
        <v>29</v>
      </c>
      <c r="I43" s="14" t="s">
        <v>113</v>
      </c>
      <c r="J43" s="17" t="s">
        <v>116</v>
      </c>
      <c r="K43" s="18">
        <f>SUM(K44:K44)</f>
        <v>148656</v>
      </c>
      <c r="L43" s="18">
        <f>SUM(L44:L44)</f>
        <v>148655.73</v>
      </c>
      <c r="M43" s="18">
        <f t="shared" si="0"/>
        <v>100</v>
      </c>
    </row>
    <row r="44" spans="1:15" ht="58.5">
      <c r="A44" s="13" t="s">
        <v>117</v>
      </c>
      <c r="B44" s="14" t="s">
        <v>98</v>
      </c>
      <c r="C44" s="14" t="s">
        <v>19</v>
      </c>
      <c r="D44" s="14" t="s">
        <v>53</v>
      </c>
      <c r="E44" s="14" t="s">
        <v>72</v>
      </c>
      <c r="F44" s="14" t="s">
        <v>118</v>
      </c>
      <c r="G44" s="14" t="s">
        <v>50</v>
      </c>
      <c r="H44" s="14" t="s">
        <v>29</v>
      </c>
      <c r="I44" s="14" t="s">
        <v>113</v>
      </c>
      <c r="J44" s="17" t="s">
        <v>119</v>
      </c>
      <c r="K44" s="18">
        <v>148656</v>
      </c>
      <c r="L44" s="18">
        <v>148655.73</v>
      </c>
      <c r="M44" s="18">
        <f t="shared" si="0"/>
        <v>100</v>
      </c>
      <c r="N44" s="1">
        <v>148906</v>
      </c>
      <c r="O44" s="1">
        <f>K44-N44</f>
        <v>-250</v>
      </c>
    </row>
    <row r="45" spans="1:13" ht="69.75">
      <c r="A45" s="13" t="s">
        <v>120</v>
      </c>
      <c r="B45" s="14" t="s">
        <v>98</v>
      </c>
      <c r="C45" s="14" t="s">
        <v>19</v>
      </c>
      <c r="D45" s="14" t="s">
        <v>53</v>
      </c>
      <c r="E45" s="14" t="s">
        <v>72</v>
      </c>
      <c r="F45" s="14" t="s">
        <v>41</v>
      </c>
      <c r="G45" s="14" t="s">
        <v>28</v>
      </c>
      <c r="H45" s="14" t="s">
        <v>29</v>
      </c>
      <c r="I45" s="14" t="s">
        <v>113</v>
      </c>
      <c r="J45" s="17" t="s">
        <v>121</v>
      </c>
      <c r="K45" s="18">
        <f>SUM(K46:K46)</f>
        <v>30657</v>
      </c>
      <c r="L45" s="18">
        <f>SUM(L46:L46)</f>
        <v>30657.24</v>
      </c>
      <c r="M45" s="18">
        <f t="shared" si="0"/>
        <v>100</v>
      </c>
    </row>
    <row r="46" spans="1:13" ht="58.5">
      <c r="A46" s="13" t="s">
        <v>122</v>
      </c>
      <c r="B46" s="14" t="s">
        <v>98</v>
      </c>
      <c r="C46" s="14" t="s">
        <v>19</v>
      </c>
      <c r="D46" s="14" t="s">
        <v>53</v>
      </c>
      <c r="E46" s="14" t="s">
        <v>72</v>
      </c>
      <c r="F46" s="14" t="s">
        <v>123</v>
      </c>
      <c r="G46" s="14" t="s">
        <v>50</v>
      </c>
      <c r="H46" s="14" t="s">
        <v>29</v>
      </c>
      <c r="I46" s="14" t="s">
        <v>113</v>
      </c>
      <c r="J46" s="17" t="s">
        <v>124</v>
      </c>
      <c r="K46" s="18">
        <v>30657</v>
      </c>
      <c r="L46" s="18">
        <v>30657.24</v>
      </c>
      <c r="M46" s="18">
        <f t="shared" si="0"/>
        <v>100</v>
      </c>
    </row>
    <row r="47" spans="1:13" ht="69.75">
      <c r="A47" s="13" t="s">
        <v>125</v>
      </c>
      <c r="B47" s="14" t="s">
        <v>98</v>
      </c>
      <c r="C47" s="14" t="s">
        <v>19</v>
      </c>
      <c r="D47" s="14" t="s">
        <v>53</v>
      </c>
      <c r="E47" s="14" t="s">
        <v>126</v>
      </c>
      <c r="F47" s="14" t="s">
        <v>27</v>
      </c>
      <c r="G47" s="14" t="s">
        <v>28</v>
      </c>
      <c r="H47" s="14" t="s">
        <v>29</v>
      </c>
      <c r="I47" s="14" t="s">
        <v>113</v>
      </c>
      <c r="J47" s="17" t="s">
        <v>127</v>
      </c>
      <c r="K47" s="18">
        <f aca="true" t="shared" si="4" ref="K47:K48">K48</f>
        <v>12876</v>
      </c>
      <c r="L47" s="18">
        <f aca="true" t="shared" si="5" ref="L47:L48">L48</f>
        <v>2790.72</v>
      </c>
      <c r="M47" s="18">
        <f t="shared" si="0"/>
        <v>21.67</v>
      </c>
    </row>
    <row r="48" spans="1:13" ht="69.75">
      <c r="A48" s="13" t="s">
        <v>128</v>
      </c>
      <c r="B48" s="14" t="s">
        <v>98</v>
      </c>
      <c r="C48" s="14" t="s">
        <v>19</v>
      </c>
      <c r="D48" s="14" t="s">
        <v>53</v>
      </c>
      <c r="E48" s="14" t="s">
        <v>126</v>
      </c>
      <c r="F48" s="14" t="s">
        <v>92</v>
      </c>
      <c r="G48" s="14" t="s">
        <v>28</v>
      </c>
      <c r="H48" s="14" t="s">
        <v>29</v>
      </c>
      <c r="I48" s="14" t="s">
        <v>113</v>
      </c>
      <c r="J48" s="17" t="s">
        <v>129</v>
      </c>
      <c r="K48" s="18">
        <f t="shared" si="4"/>
        <v>12876</v>
      </c>
      <c r="L48" s="18">
        <f t="shared" si="5"/>
        <v>2790.72</v>
      </c>
      <c r="M48" s="18">
        <f t="shared" si="0"/>
        <v>21.67</v>
      </c>
    </row>
    <row r="49" spans="1:13" ht="58.5">
      <c r="A49" s="13" t="s">
        <v>130</v>
      </c>
      <c r="B49" s="14" t="s">
        <v>98</v>
      </c>
      <c r="C49" s="14" t="s">
        <v>19</v>
      </c>
      <c r="D49" s="14" t="s">
        <v>53</v>
      </c>
      <c r="E49" s="14" t="s">
        <v>126</v>
      </c>
      <c r="F49" s="14" t="s">
        <v>131</v>
      </c>
      <c r="G49" s="14" t="s">
        <v>50</v>
      </c>
      <c r="H49" s="14" t="s">
        <v>29</v>
      </c>
      <c r="I49" s="14" t="s">
        <v>113</v>
      </c>
      <c r="J49" s="17" t="s">
        <v>132</v>
      </c>
      <c r="K49" s="18">
        <v>12876</v>
      </c>
      <c r="L49" s="18">
        <v>2790.72</v>
      </c>
      <c r="M49" s="18">
        <f t="shared" si="0"/>
        <v>21.67</v>
      </c>
    </row>
    <row r="50" spans="1:13" ht="14.25">
      <c r="A50" s="13" t="s">
        <v>133</v>
      </c>
      <c r="B50" s="14" t="s">
        <v>98</v>
      </c>
      <c r="C50" s="27" t="s">
        <v>20</v>
      </c>
      <c r="D50" s="27" t="s">
        <v>28</v>
      </c>
      <c r="E50" s="27" t="s">
        <v>28</v>
      </c>
      <c r="F50" s="27" t="s">
        <v>27</v>
      </c>
      <c r="G50" s="27" t="s">
        <v>28</v>
      </c>
      <c r="H50" s="27" t="s">
        <v>29</v>
      </c>
      <c r="I50" s="27" t="s">
        <v>27</v>
      </c>
      <c r="J50" s="28" t="s">
        <v>134</v>
      </c>
      <c r="K50" s="29">
        <f>K51+K78+K82</f>
        <v>6214282</v>
      </c>
      <c r="L50" s="29">
        <f>L51+L78+L82</f>
        <v>5876280</v>
      </c>
      <c r="M50" s="18">
        <f t="shared" si="0"/>
        <v>94.56</v>
      </c>
    </row>
    <row r="51" spans="1:13" ht="24.75">
      <c r="A51" s="13" t="s">
        <v>135</v>
      </c>
      <c r="B51" s="14" t="s">
        <v>98</v>
      </c>
      <c r="C51" s="27" t="s">
        <v>20</v>
      </c>
      <c r="D51" s="27" t="s">
        <v>34</v>
      </c>
      <c r="E51" s="27" t="s">
        <v>28</v>
      </c>
      <c r="F51" s="27" t="s">
        <v>27</v>
      </c>
      <c r="G51" s="27" t="s">
        <v>28</v>
      </c>
      <c r="H51" s="27" t="s">
        <v>29</v>
      </c>
      <c r="I51" s="27" t="s">
        <v>27</v>
      </c>
      <c r="J51" s="28" t="s">
        <v>136</v>
      </c>
      <c r="K51" s="29">
        <f>K52+K67+K73+K56</f>
        <v>6061532</v>
      </c>
      <c r="L51" s="29">
        <f>L52+L67+L73+L56</f>
        <v>5712910</v>
      </c>
      <c r="M51" s="18">
        <f t="shared" si="0"/>
        <v>94.25</v>
      </c>
    </row>
    <row r="52" spans="1:13" ht="24.75">
      <c r="A52" s="13" t="s">
        <v>137</v>
      </c>
      <c r="B52" s="14" t="s">
        <v>98</v>
      </c>
      <c r="C52" s="27" t="s">
        <v>20</v>
      </c>
      <c r="D52" s="27" t="s">
        <v>34</v>
      </c>
      <c r="E52" s="27" t="s">
        <v>50</v>
      </c>
      <c r="F52" s="27" t="s">
        <v>27</v>
      </c>
      <c r="G52" s="27" t="s">
        <v>28</v>
      </c>
      <c r="H52" s="27" t="s">
        <v>29</v>
      </c>
      <c r="I52" s="27" t="s">
        <v>138</v>
      </c>
      <c r="J52" s="28" t="s">
        <v>139</v>
      </c>
      <c r="K52" s="29">
        <f aca="true" t="shared" si="6" ref="K52:K54">K53</f>
        <v>922700</v>
      </c>
      <c r="L52" s="29">
        <f aca="true" t="shared" si="7" ref="L52:L54">L53</f>
        <v>922700</v>
      </c>
      <c r="M52" s="18">
        <f t="shared" si="0"/>
        <v>100</v>
      </c>
    </row>
    <row r="53" spans="1:13" ht="14.25">
      <c r="A53" s="13" t="s">
        <v>140</v>
      </c>
      <c r="B53" s="14" t="s">
        <v>98</v>
      </c>
      <c r="C53" s="27" t="s">
        <v>20</v>
      </c>
      <c r="D53" s="27" t="s">
        <v>34</v>
      </c>
      <c r="E53" s="27" t="s">
        <v>65</v>
      </c>
      <c r="F53" s="27" t="s">
        <v>141</v>
      </c>
      <c r="G53" s="27" t="s">
        <v>28</v>
      </c>
      <c r="H53" s="27" t="s">
        <v>29</v>
      </c>
      <c r="I53" s="27" t="s">
        <v>138</v>
      </c>
      <c r="J53" s="28" t="s">
        <v>142</v>
      </c>
      <c r="K53" s="29">
        <f t="shared" si="6"/>
        <v>922700</v>
      </c>
      <c r="L53" s="29">
        <f t="shared" si="7"/>
        <v>922700</v>
      </c>
      <c r="M53" s="18">
        <f t="shared" si="0"/>
        <v>100</v>
      </c>
    </row>
    <row r="54" spans="1:13" ht="24.75">
      <c r="A54" s="13" t="s">
        <v>143</v>
      </c>
      <c r="B54" s="14" t="s">
        <v>98</v>
      </c>
      <c r="C54" s="27" t="s">
        <v>20</v>
      </c>
      <c r="D54" s="27" t="s">
        <v>34</v>
      </c>
      <c r="E54" s="27" t="s">
        <v>65</v>
      </c>
      <c r="F54" s="27" t="s">
        <v>141</v>
      </c>
      <c r="G54" s="27" t="s">
        <v>50</v>
      </c>
      <c r="H54" s="27" t="s">
        <v>29</v>
      </c>
      <c r="I54" s="27" t="s">
        <v>138</v>
      </c>
      <c r="J54" s="28" t="s">
        <v>144</v>
      </c>
      <c r="K54" s="29">
        <f t="shared" si="6"/>
        <v>922700</v>
      </c>
      <c r="L54" s="29">
        <f t="shared" si="7"/>
        <v>922700</v>
      </c>
      <c r="M54" s="18">
        <f t="shared" si="0"/>
        <v>100</v>
      </c>
    </row>
    <row r="55" spans="1:13" ht="36">
      <c r="A55" s="13" t="s">
        <v>145</v>
      </c>
      <c r="B55" s="14" t="s">
        <v>98</v>
      </c>
      <c r="C55" s="27" t="s">
        <v>20</v>
      </c>
      <c r="D55" s="27" t="s">
        <v>34</v>
      </c>
      <c r="E55" s="27" t="s">
        <v>65</v>
      </c>
      <c r="F55" s="27" t="s">
        <v>141</v>
      </c>
      <c r="G55" s="27" t="s">
        <v>50</v>
      </c>
      <c r="H55" s="27" t="s">
        <v>146</v>
      </c>
      <c r="I55" s="27" t="s">
        <v>138</v>
      </c>
      <c r="J55" s="28" t="s">
        <v>147</v>
      </c>
      <c r="K55" s="29">
        <v>922700</v>
      </c>
      <c r="L55" s="18">
        <v>922700</v>
      </c>
      <c r="M55" s="18">
        <f t="shared" si="0"/>
        <v>100</v>
      </c>
    </row>
    <row r="56" spans="1:13" ht="24.75">
      <c r="A56" s="13" t="s">
        <v>148</v>
      </c>
      <c r="B56" s="14" t="s">
        <v>98</v>
      </c>
      <c r="C56" s="14" t="s">
        <v>20</v>
      </c>
      <c r="D56" s="14" t="s">
        <v>34</v>
      </c>
      <c r="E56" s="14" t="s">
        <v>77</v>
      </c>
      <c r="F56" s="14" t="s">
        <v>27</v>
      </c>
      <c r="G56" s="14" t="s">
        <v>28</v>
      </c>
      <c r="H56" s="14" t="s">
        <v>29</v>
      </c>
      <c r="I56" s="14" t="s">
        <v>138</v>
      </c>
      <c r="J56" s="17" t="s">
        <v>149</v>
      </c>
      <c r="K56" s="29">
        <f aca="true" t="shared" si="8" ref="K56:K57">K57</f>
        <v>3192597</v>
      </c>
      <c r="L56" s="29">
        <f aca="true" t="shared" si="9" ref="L56:L57">L57</f>
        <v>2843975</v>
      </c>
      <c r="M56" s="18">
        <f t="shared" si="0"/>
        <v>89.08</v>
      </c>
    </row>
    <row r="57" spans="1:13" ht="14.25">
      <c r="A57" s="13" t="s">
        <v>150</v>
      </c>
      <c r="B57" s="14" t="s">
        <v>98</v>
      </c>
      <c r="C57" s="14" t="s">
        <v>20</v>
      </c>
      <c r="D57" s="14" t="s">
        <v>34</v>
      </c>
      <c r="E57" s="14" t="s">
        <v>101</v>
      </c>
      <c r="F57" s="14" t="s">
        <v>151</v>
      </c>
      <c r="G57" s="14" t="s">
        <v>28</v>
      </c>
      <c r="H57" s="14" t="s">
        <v>29</v>
      </c>
      <c r="I57" s="14" t="s">
        <v>138</v>
      </c>
      <c r="J57" s="30" t="s">
        <v>152</v>
      </c>
      <c r="K57" s="29">
        <f t="shared" si="8"/>
        <v>3192597</v>
      </c>
      <c r="L57" s="29">
        <f t="shared" si="9"/>
        <v>2843975</v>
      </c>
      <c r="M57" s="18">
        <f t="shared" si="0"/>
        <v>89.08</v>
      </c>
    </row>
    <row r="58" spans="1:13" ht="14.25">
      <c r="A58" s="13" t="s">
        <v>153</v>
      </c>
      <c r="B58" s="14" t="s">
        <v>98</v>
      </c>
      <c r="C58" s="14" t="s">
        <v>20</v>
      </c>
      <c r="D58" s="14" t="s">
        <v>34</v>
      </c>
      <c r="E58" s="14" t="s">
        <v>101</v>
      </c>
      <c r="F58" s="14" t="s">
        <v>151</v>
      </c>
      <c r="G58" s="14" t="s">
        <v>50</v>
      </c>
      <c r="H58" s="14" t="s">
        <v>29</v>
      </c>
      <c r="I58" s="14" t="s">
        <v>138</v>
      </c>
      <c r="J58" s="28" t="s">
        <v>154</v>
      </c>
      <c r="K58" s="29">
        <f>SUM(K59:K66)</f>
        <v>3192597</v>
      </c>
      <c r="L58" s="29">
        <f>SUM(L59:L66)</f>
        <v>2843975</v>
      </c>
      <c r="M58" s="18">
        <f t="shared" si="0"/>
        <v>89.08</v>
      </c>
    </row>
    <row r="59" spans="1:15" ht="47.25">
      <c r="A59" s="13"/>
      <c r="B59" s="14" t="s">
        <v>98</v>
      </c>
      <c r="C59" s="14" t="s">
        <v>20</v>
      </c>
      <c r="D59" s="14" t="s">
        <v>34</v>
      </c>
      <c r="E59" s="14" t="s">
        <v>101</v>
      </c>
      <c r="F59" s="14" t="s">
        <v>151</v>
      </c>
      <c r="G59" s="14" t="s">
        <v>50</v>
      </c>
      <c r="H59" s="14" t="s">
        <v>155</v>
      </c>
      <c r="I59" s="14" t="s">
        <v>138</v>
      </c>
      <c r="J59" s="28" t="s">
        <v>156</v>
      </c>
      <c r="K59" s="29">
        <v>15884</v>
      </c>
      <c r="L59" s="29">
        <v>15884</v>
      </c>
      <c r="M59" s="18">
        <f t="shared" si="0"/>
        <v>100</v>
      </c>
      <c r="N59" s="1">
        <v>0</v>
      </c>
      <c r="O59" s="1">
        <f>K59-N59</f>
        <v>15884</v>
      </c>
    </row>
    <row r="60" spans="1:13" ht="47.25">
      <c r="A60" s="13" t="s">
        <v>157</v>
      </c>
      <c r="B60" s="14" t="s">
        <v>98</v>
      </c>
      <c r="C60" s="14" t="s">
        <v>20</v>
      </c>
      <c r="D60" s="14" t="s">
        <v>34</v>
      </c>
      <c r="E60" s="14" t="s">
        <v>101</v>
      </c>
      <c r="F60" s="14" t="s">
        <v>151</v>
      </c>
      <c r="G60" s="14" t="s">
        <v>50</v>
      </c>
      <c r="H60" s="14" t="s">
        <v>158</v>
      </c>
      <c r="I60" s="14" t="s">
        <v>138</v>
      </c>
      <c r="J60" s="28" t="s">
        <v>159</v>
      </c>
      <c r="K60" s="29">
        <v>250043</v>
      </c>
      <c r="L60" s="29">
        <v>250043</v>
      </c>
      <c r="M60" s="18">
        <f t="shared" si="0"/>
        <v>100</v>
      </c>
    </row>
    <row r="61" spans="1:15" ht="69.75">
      <c r="A61" s="13" t="s">
        <v>160</v>
      </c>
      <c r="B61" s="14" t="s">
        <v>98</v>
      </c>
      <c r="C61" s="14" t="s">
        <v>20</v>
      </c>
      <c r="D61" s="14" t="s">
        <v>34</v>
      </c>
      <c r="E61" s="14" t="s">
        <v>101</v>
      </c>
      <c r="F61" s="14" t="s">
        <v>151</v>
      </c>
      <c r="G61" s="14" t="s">
        <v>50</v>
      </c>
      <c r="H61" s="14" t="s">
        <v>161</v>
      </c>
      <c r="I61" s="14" t="s">
        <v>138</v>
      </c>
      <c r="J61" s="28" t="s">
        <v>162</v>
      </c>
      <c r="K61" s="29">
        <v>83244</v>
      </c>
      <c r="L61" s="29">
        <v>83224</v>
      </c>
      <c r="M61" s="18">
        <f t="shared" si="0"/>
        <v>99.98</v>
      </c>
      <c r="N61" s="1">
        <v>249672</v>
      </c>
      <c r="O61" s="1">
        <f>K61-N61</f>
        <v>-166428</v>
      </c>
    </row>
    <row r="62" spans="1:13" ht="47.25">
      <c r="A62" s="13" t="s">
        <v>163</v>
      </c>
      <c r="B62" s="14" t="s">
        <v>98</v>
      </c>
      <c r="C62" s="14" t="s">
        <v>20</v>
      </c>
      <c r="D62" s="14" t="s">
        <v>34</v>
      </c>
      <c r="E62" s="14" t="s">
        <v>101</v>
      </c>
      <c r="F62" s="14" t="s">
        <v>151</v>
      </c>
      <c r="G62" s="14" t="s">
        <v>50</v>
      </c>
      <c r="H62" s="14" t="s">
        <v>164</v>
      </c>
      <c r="I62" s="14" t="s">
        <v>138</v>
      </c>
      <c r="J62" s="28" t="s">
        <v>165</v>
      </c>
      <c r="K62" s="29">
        <v>30000</v>
      </c>
      <c r="L62" s="29"/>
      <c r="M62" s="18">
        <f t="shared" si="0"/>
        <v>0</v>
      </c>
    </row>
    <row r="63" spans="1:13" ht="24.75">
      <c r="A63" s="13" t="s">
        <v>166</v>
      </c>
      <c r="B63" s="14" t="s">
        <v>98</v>
      </c>
      <c r="C63" s="14" t="s">
        <v>20</v>
      </c>
      <c r="D63" s="14" t="s">
        <v>34</v>
      </c>
      <c r="E63" s="14" t="s">
        <v>101</v>
      </c>
      <c r="F63" s="14" t="s">
        <v>151</v>
      </c>
      <c r="G63" s="14" t="s">
        <v>50</v>
      </c>
      <c r="H63" s="14" t="s">
        <v>167</v>
      </c>
      <c r="I63" s="14" t="s">
        <v>138</v>
      </c>
      <c r="J63" s="28" t="s">
        <v>168</v>
      </c>
      <c r="K63" s="29">
        <v>192714</v>
      </c>
      <c r="L63" s="29">
        <v>192714</v>
      </c>
      <c r="M63" s="18">
        <f t="shared" si="0"/>
        <v>100</v>
      </c>
    </row>
    <row r="64" spans="1:13" ht="47.25">
      <c r="A64" s="13" t="s">
        <v>169</v>
      </c>
      <c r="B64" s="14" t="s">
        <v>98</v>
      </c>
      <c r="C64" s="14" t="s">
        <v>20</v>
      </c>
      <c r="D64" s="14" t="s">
        <v>34</v>
      </c>
      <c r="E64" s="14" t="s">
        <v>101</v>
      </c>
      <c r="F64" s="14" t="s">
        <v>151</v>
      </c>
      <c r="G64" s="14" t="s">
        <v>50</v>
      </c>
      <c r="H64" s="14" t="s">
        <v>170</v>
      </c>
      <c r="I64" s="14" t="s">
        <v>138</v>
      </c>
      <c r="J64" s="28" t="s">
        <v>171</v>
      </c>
      <c r="K64" s="29">
        <v>246093</v>
      </c>
      <c r="L64" s="29">
        <v>246093</v>
      </c>
      <c r="M64" s="18">
        <f t="shared" si="0"/>
        <v>100</v>
      </c>
    </row>
    <row r="65" spans="1:13" ht="47.25">
      <c r="A65" s="13" t="s">
        <v>172</v>
      </c>
      <c r="B65" s="14" t="s">
        <v>98</v>
      </c>
      <c r="C65" s="14" t="s">
        <v>20</v>
      </c>
      <c r="D65" s="14" t="s">
        <v>34</v>
      </c>
      <c r="E65" s="14" t="s">
        <v>101</v>
      </c>
      <c r="F65" s="14" t="s">
        <v>151</v>
      </c>
      <c r="G65" s="14" t="s">
        <v>50</v>
      </c>
      <c r="H65" s="14" t="s">
        <v>173</v>
      </c>
      <c r="I65" s="14" t="s">
        <v>138</v>
      </c>
      <c r="J65" s="28" t="s">
        <v>174</v>
      </c>
      <c r="K65" s="29">
        <v>1088109</v>
      </c>
      <c r="L65" s="18">
        <v>1088109</v>
      </c>
      <c r="M65" s="18">
        <f t="shared" si="0"/>
        <v>100</v>
      </c>
    </row>
    <row r="66" spans="1:13" ht="47.25">
      <c r="A66" s="13" t="s">
        <v>175</v>
      </c>
      <c r="B66" s="14" t="s">
        <v>98</v>
      </c>
      <c r="C66" s="14" t="s">
        <v>20</v>
      </c>
      <c r="D66" s="14" t="s">
        <v>34</v>
      </c>
      <c r="E66" s="14" t="s">
        <v>101</v>
      </c>
      <c r="F66" s="14" t="s">
        <v>151</v>
      </c>
      <c r="G66" s="14" t="s">
        <v>50</v>
      </c>
      <c r="H66" s="14" t="s">
        <v>176</v>
      </c>
      <c r="I66" s="14" t="s">
        <v>138</v>
      </c>
      <c r="J66" s="28" t="s">
        <v>177</v>
      </c>
      <c r="K66" s="29">
        <v>1286510</v>
      </c>
      <c r="L66" s="18">
        <v>967908</v>
      </c>
      <c r="M66" s="18">
        <f t="shared" si="0"/>
        <v>75.24</v>
      </c>
    </row>
    <row r="67" spans="1:13" ht="24.75">
      <c r="A67" s="13" t="s">
        <v>178</v>
      </c>
      <c r="B67" s="14" t="s">
        <v>98</v>
      </c>
      <c r="C67" s="27" t="s">
        <v>20</v>
      </c>
      <c r="D67" s="27" t="s">
        <v>34</v>
      </c>
      <c r="E67" s="27" t="s">
        <v>104</v>
      </c>
      <c r="F67" s="27" t="s">
        <v>27</v>
      </c>
      <c r="G67" s="27" t="s">
        <v>28</v>
      </c>
      <c r="H67" s="27" t="s">
        <v>29</v>
      </c>
      <c r="I67" s="27" t="s">
        <v>138</v>
      </c>
      <c r="J67" s="28" t="s">
        <v>179</v>
      </c>
      <c r="K67" s="29">
        <f>K71+K68</f>
        <v>403680</v>
      </c>
      <c r="L67" s="29">
        <f>L71+L68</f>
        <v>403680</v>
      </c>
      <c r="M67" s="18">
        <f t="shared" si="0"/>
        <v>100</v>
      </c>
    </row>
    <row r="68" spans="1:13" ht="24.75">
      <c r="A68" s="13" t="s">
        <v>180</v>
      </c>
      <c r="B68" s="14" t="s">
        <v>98</v>
      </c>
      <c r="C68" s="27" t="s">
        <v>20</v>
      </c>
      <c r="D68" s="27" t="s">
        <v>34</v>
      </c>
      <c r="E68" s="27" t="s">
        <v>104</v>
      </c>
      <c r="F68" s="27" t="s">
        <v>181</v>
      </c>
      <c r="G68" s="27" t="s">
        <v>28</v>
      </c>
      <c r="H68" s="27" t="s">
        <v>29</v>
      </c>
      <c r="I68" s="27" t="s">
        <v>138</v>
      </c>
      <c r="J68" s="28" t="s">
        <v>182</v>
      </c>
      <c r="K68" s="29">
        <f aca="true" t="shared" si="10" ref="K68:K69">K69</f>
        <v>16992</v>
      </c>
      <c r="L68" s="29">
        <f aca="true" t="shared" si="11" ref="L68:L69">L69</f>
        <v>16992</v>
      </c>
      <c r="M68" s="18">
        <f t="shared" si="0"/>
        <v>100</v>
      </c>
    </row>
    <row r="69" spans="1:13" ht="24.75">
      <c r="A69" s="13" t="s">
        <v>183</v>
      </c>
      <c r="B69" s="14" t="s">
        <v>98</v>
      </c>
      <c r="C69" s="27" t="s">
        <v>20</v>
      </c>
      <c r="D69" s="27" t="s">
        <v>34</v>
      </c>
      <c r="E69" s="27" t="s">
        <v>104</v>
      </c>
      <c r="F69" s="27" t="s">
        <v>181</v>
      </c>
      <c r="G69" s="27" t="s">
        <v>50</v>
      </c>
      <c r="H69" s="27" t="s">
        <v>29</v>
      </c>
      <c r="I69" s="27" t="s">
        <v>138</v>
      </c>
      <c r="J69" s="28" t="s">
        <v>184</v>
      </c>
      <c r="K69" s="29">
        <f t="shared" si="10"/>
        <v>16992</v>
      </c>
      <c r="L69" s="29">
        <f t="shared" si="11"/>
        <v>16992</v>
      </c>
      <c r="M69" s="18">
        <f t="shared" si="0"/>
        <v>100</v>
      </c>
    </row>
    <row r="70" spans="1:15" ht="58.5">
      <c r="A70" s="13" t="s">
        <v>185</v>
      </c>
      <c r="B70" s="14" t="s">
        <v>98</v>
      </c>
      <c r="C70" s="27" t="s">
        <v>20</v>
      </c>
      <c r="D70" s="27" t="s">
        <v>34</v>
      </c>
      <c r="E70" s="27" t="s">
        <v>104</v>
      </c>
      <c r="F70" s="27" t="s">
        <v>181</v>
      </c>
      <c r="G70" s="27" t="s">
        <v>50</v>
      </c>
      <c r="H70" s="27" t="s">
        <v>186</v>
      </c>
      <c r="I70" s="27" t="s">
        <v>138</v>
      </c>
      <c r="J70" s="30" t="s">
        <v>187</v>
      </c>
      <c r="K70" s="29">
        <v>16992</v>
      </c>
      <c r="L70" s="29">
        <v>16992</v>
      </c>
      <c r="M70" s="18">
        <f t="shared" si="0"/>
        <v>100</v>
      </c>
      <c r="N70" s="1">
        <v>16876</v>
      </c>
      <c r="O70" s="1">
        <f>K70-N70</f>
        <v>116</v>
      </c>
    </row>
    <row r="71" spans="1:13" ht="24.75">
      <c r="A71" s="13" t="s">
        <v>188</v>
      </c>
      <c r="B71" s="14" t="s">
        <v>98</v>
      </c>
      <c r="C71" s="27" t="s">
        <v>20</v>
      </c>
      <c r="D71" s="27" t="s">
        <v>34</v>
      </c>
      <c r="E71" s="27" t="s">
        <v>117</v>
      </c>
      <c r="F71" s="27" t="s">
        <v>189</v>
      </c>
      <c r="G71" s="27" t="s">
        <v>28</v>
      </c>
      <c r="H71" s="27" t="s">
        <v>29</v>
      </c>
      <c r="I71" s="27" t="s">
        <v>138</v>
      </c>
      <c r="J71" s="28" t="s">
        <v>190</v>
      </c>
      <c r="K71" s="29">
        <f>K72</f>
        <v>386688</v>
      </c>
      <c r="L71" s="29">
        <f>L72</f>
        <v>386688</v>
      </c>
      <c r="M71" s="18">
        <f t="shared" si="0"/>
        <v>100</v>
      </c>
    </row>
    <row r="72" spans="1:13" ht="36">
      <c r="A72" s="13" t="s">
        <v>191</v>
      </c>
      <c r="B72" s="14" t="s">
        <v>98</v>
      </c>
      <c r="C72" s="27" t="s">
        <v>20</v>
      </c>
      <c r="D72" s="27" t="s">
        <v>34</v>
      </c>
      <c r="E72" s="27" t="s">
        <v>117</v>
      </c>
      <c r="F72" s="27" t="s">
        <v>189</v>
      </c>
      <c r="G72" s="27" t="s">
        <v>50</v>
      </c>
      <c r="H72" s="27" t="s">
        <v>29</v>
      </c>
      <c r="I72" s="27" t="s">
        <v>138</v>
      </c>
      <c r="J72" s="28" t="s">
        <v>192</v>
      </c>
      <c r="K72" s="29">
        <v>386688</v>
      </c>
      <c r="L72" s="18">
        <v>386688</v>
      </c>
      <c r="M72" s="18">
        <f t="shared" si="0"/>
        <v>100</v>
      </c>
    </row>
    <row r="73" spans="1:13" ht="14.25">
      <c r="A73" s="13" t="s">
        <v>193</v>
      </c>
      <c r="B73" s="14" t="s">
        <v>98</v>
      </c>
      <c r="C73" s="27" t="s">
        <v>20</v>
      </c>
      <c r="D73" s="27" t="s">
        <v>34</v>
      </c>
      <c r="E73" s="27" t="s">
        <v>130</v>
      </c>
      <c r="F73" s="27" t="s">
        <v>27</v>
      </c>
      <c r="G73" s="27" t="s">
        <v>28</v>
      </c>
      <c r="H73" s="27" t="s">
        <v>29</v>
      </c>
      <c r="I73" s="27" t="s">
        <v>138</v>
      </c>
      <c r="J73" s="28" t="s">
        <v>194</v>
      </c>
      <c r="K73" s="29">
        <f aca="true" t="shared" si="12" ref="K73:K74">K74</f>
        <v>1542555</v>
      </c>
      <c r="L73" s="29">
        <f aca="true" t="shared" si="13" ref="L73:L74">L74</f>
        <v>1542555</v>
      </c>
      <c r="M73" s="18">
        <f t="shared" si="0"/>
        <v>100</v>
      </c>
    </row>
    <row r="74" spans="1:13" ht="14.25">
      <c r="A74" s="13" t="s">
        <v>195</v>
      </c>
      <c r="B74" s="14" t="s">
        <v>98</v>
      </c>
      <c r="C74" s="27" t="s">
        <v>20</v>
      </c>
      <c r="D74" s="27" t="s">
        <v>34</v>
      </c>
      <c r="E74" s="27" t="s">
        <v>153</v>
      </c>
      <c r="F74" s="27" t="s">
        <v>151</v>
      </c>
      <c r="G74" s="27" t="s">
        <v>28</v>
      </c>
      <c r="H74" s="27" t="s">
        <v>29</v>
      </c>
      <c r="I74" s="27" t="s">
        <v>138</v>
      </c>
      <c r="J74" s="28" t="s">
        <v>196</v>
      </c>
      <c r="K74" s="29">
        <f t="shared" si="12"/>
        <v>1542555</v>
      </c>
      <c r="L74" s="29">
        <f t="shared" si="13"/>
        <v>1542555</v>
      </c>
      <c r="M74" s="18">
        <f t="shared" si="0"/>
        <v>100</v>
      </c>
    </row>
    <row r="75" spans="1:13" ht="24.75">
      <c r="A75" s="13" t="s">
        <v>197</v>
      </c>
      <c r="B75" s="14" t="s">
        <v>98</v>
      </c>
      <c r="C75" s="27" t="s">
        <v>20</v>
      </c>
      <c r="D75" s="27" t="s">
        <v>34</v>
      </c>
      <c r="E75" s="27" t="s">
        <v>153</v>
      </c>
      <c r="F75" s="27" t="s">
        <v>151</v>
      </c>
      <c r="G75" s="27" t="s">
        <v>50</v>
      </c>
      <c r="H75" s="27" t="s">
        <v>29</v>
      </c>
      <c r="I75" s="27" t="s">
        <v>138</v>
      </c>
      <c r="J75" s="28" t="s">
        <v>198</v>
      </c>
      <c r="K75" s="29">
        <f>K77+K76</f>
        <v>1542555</v>
      </c>
      <c r="L75" s="29">
        <f>L77+L76</f>
        <v>1542555</v>
      </c>
      <c r="M75" s="18">
        <f t="shared" si="0"/>
        <v>100</v>
      </c>
    </row>
    <row r="76" spans="1:13" ht="36">
      <c r="A76" s="13" t="s">
        <v>199</v>
      </c>
      <c r="B76" s="14" t="s">
        <v>98</v>
      </c>
      <c r="C76" s="27" t="s">
        <v>20</v>
      </c>
      <c r="D76" s="27" t="s">
        <v>34</v>
      </c>
      <c r="E76" s="27" t="s">
        <v>153</v>
      </c>
      <c r="F76" s="27" t="s">
        <v>151</v>
      </c>
      <c r="G76" s="27" t="s">
        <v>50</v>
      </c>
      <c r="H76" s="27" t="s">
        <v>200</v>
      </c>
      <c r="I76" s="27" t="s">
        <v>138</v>
      </c>
      <c r="J76" s="28" t="s">
        <v>201</v>
      </c>
      <c r="K76" s="29">
        <v>1139200</v>
      </c>
      <c r="L76" s="29">
        <v>1139200</v>
      </c>
      <c r="M76" s="18">
        <f t="shared" si="0"/>
        <v>100</v>
      </c>
    </row>
    <row r="77" spans="1:13" ht="36">
      <c r="A77" s="13" t="s">
        <v>202</v>
      </c>
      <c r="B77" s="14" t="s">
        <v>98</v>
      </c>
      <c r="C77" s="27" t="s">
        <v>20</v>
      </c>
      <c r="D77" s="27" t="s">
        <v>34</v>
      </c>
      <c r="E77" s="27" t="s">
        <v>153</v>
      </c>
      <c r="F77" s="27" t="s">
        <v>151</v>
      </c>
      <c r="G77" s="27" t="s">
        <v>50</v>
      </c>
      <c r="H77" s="27" t="s">
        <v>203</v>
      </c>
      <c r="I77" s="27" t="s">
        <v>138</v>
      </c>
      <c r="J77" s="30" t="s">
        <v>204</v>
      </c>
      <c r="K77" s="29">
        <v>403355</v>
      </c>
      <c r="L77" s="29">
        <v>403355</v>
      </c>
      <c r="M77" s="18">
        <f t="shared" si="0"/>
        <v>100</v>
      </c>
    </row>
    <row r="78" spans="1:13" ht="24.75">
      <c r="A78" s="13" t="s">
        <v>205</v>
      </c>
      <c r="B78" s="14" t="s">
        <v>98</v>
      </c>
      <c r="C78" s="27" t="s">
        <v>20</v>
      </c>
      <c r="D78" s="27" t="s">
        <v>102</v>
      </c>
      <c r="E78" s="27" t="s">
        <v>28</v>
      </c>
      <c r="F78" s="27" t="s">
        <v>27</v>
      </c>
      <c r="G78" s="27" t="s">
        <v>28</v>
      </c>
      <c r="H78" s="27" t="s">
        <v>29</v>
      </c>
      <c r="I78" s="27" t="s">
        <v>27</v>
      </c>
      <c r="J78" s="31" t="s">
        <v>206</v>
      </c>
      <c r="K78" s="29">
        <f aca="true" t="shared" si="14" ref="K78:K80">K79</f>
        <v>77000</v>
      </c>
      <c r="L78" s="29">
        <f>L79</f>
        <v>87000</v>
      </c>
      <c r="M78" s="18">
        <f t="shared" si="0"/>
        <v>112.99</v>
      </c>
    </row>
    <row r="79" spans="1:13" ht="24.75">
      <c r="A79" s="13" t="s">
        <v>207</v>
      </c>
      <c r="B79" s="14" t="s">
        <v>98</v>
      </c>
      <c r="C79" s="27" t="s">
        <v>20</v>
      </c>
      <c r="D79" s="27" t="s">
        <v>102</v>
      </c>
      <c r="E79" s="27" t="s">
        <v>72</v>
      </c>
      <c r="F79" s="27" t="s">
        <v>27</v>
      </c>
      <c r="G79" s="27" t="s">
        <v>28</v>
      </c>
      <c r="H79" s="27" t="s">
        <v>29</v>
      </c>
      <c r="I79" s="32" t="s">
        <v>138</v>
      </c>
      <c r="J79" s="33" t="s">
        <v>208</v>
      </c>
      <c r="K79" s="34">
        <f t="shared" si="14"/>
        <v>77000</v>
      </c>
      <c r="L79" s="29">
        <f>L81</f>
        <v>87000</v>
      </c>
      <c r="M79" s="18">
        <f t="shared" si="0"/>
        <v>112.99</v>
      </c>
    </row>
    <row r="80" spans="1:13" ht="24.75">
      <c r="A80" s="13" t="s">
        <v>209</v>
      </c>
      <c r="B80" s="14" t="s">
        <v>98</v>
      </c>
      <c r="C80" s="27" t="s">
        <v>20</v>
      </c>
      <c r="D80" s="27" t="s">
        <v>102</v>
      </c>
      <c r="E80" s="27" t="s">
        <v>72</v>
      </c>
      <c r="F80" s="27" t="s">
        <v>210</v>
      </c>
      <c r="G80" s="27" t="s">
        <v>50</v>
      </c>
      <c r="H80" s="27" t="s">
        <v>29</v>
      </c>
      <c r="I80" s="32" t="s">
        <v>138</v>
      </c>
      <c r="J80" s="33" t="s">
        <v>211</v>
      </c>
      <c r="K80" s="34">
        <f t="shared" si="14"/>
        <v>77000</v>
      </c>
      <c r="L80" s="34">
        <f>L81</f>
        <v>87000</v>
      </c>
      <c r="M80" s="18">
        <f t="shared" si="0"/>
        <v>112.99</v>
      </c>
    </row>
    <row r="81" spans="1:13" ht="24.75">
      <c r="A81" s="13" t="s">
        <v>212</v>
      </c>
      <c r="B81" s="14" t="s">
        <v>98</v>
      </c>
      <c r="C81" s="27" t="s">
        <v>20</v>
      </c>
      <c r="D81" s="27" t="s">
        <v>102</v>
      </c>
      <c r="E81" s="27" t="s">
        <v>72</v>
      </c>
      <c r="F81" s="27" t="s">
        <v>210</v>
      </c>
      <c r="G81" s="27" t="s">
        <v>50</v>
      </c>
      <c r="H81" s="27" t="s">
        <v>176</v>
      </c>
      <c r="I81" s="27" t="s">
        <v>138</v>
      </c>
      <c r="J81" s="35" t="s">
        <v>213</v>
      </c>
      <c r="K81" s="29">
        <v>77000</v>
      </c>
      <c r="L81" s="18">
        <v>87000</v>
      </c>
      <c r="M81" s="18">
        <f t="shared" si="0"/>
        <v>112.99</v>
      </c>
    </row>
    <row r="82" spans="1:13" ht="14.25">
      <c r="A82" s="13" t="s">
        <v>214</v>
      </c>
      <c r="B82" s="14" t="s">
        <v>98</v>
      </c>
      <c r="C82" s="27" t="s">
        <v>20</v>
      </c>
      <c r="D82" s="27" t="s">
        <v>215</v>
      </c>
      <c r="E82" s="27" t="s">
        <v>28</v>
      </c>
      <c r="F82" s="27" t="s">
        <v>27</v>
      </c>
      <c r="G82" s="27" t="s">
        <v>28</v>
      </c>
      <c r="H82" s="27" t="s">
        <v>29</v>
      </c>
      <c r="I82" s="27" t="s">
        <v>27</v>
      </c>
      <c r="J82" s="36" t="s">
        <v>216</v>
      </c>
      <c r="K82" s="29">
        <f aca="true" t="shared" si="15" ref="K82:K84">K83</f>
        <v>75750</v>
      </c>
      <c r="L82" s="29">
        <f aca="true" t="shared" si="16" ref="L82:L84">L83</f>
        <v>76370</v>
      </c>
      <c r="M82" s="18">
        <f t="shared" si="0"/>
        <v>100.82</v>
      </c>
    </row>
    <row r="83" spans="1:13" ht="24.75">
      <c r="A83" s="13" t="s">
        <v>217</v>
      </c>
      <c r="B83" s="14" t="s">
        <v>98</v>
      </c>
      <c r="C83" s="27" t="s">
        <v>20</v>
      </c>
      <c r="D83" s="27" t="s">
        <v>215</v>
      </c>
      <c r="E83" s="27" t="s">
        <v>72</v>
      </c>
      <c r="F83" s="27" t="s">
        <v>27</v>
      </c>
      <c r="G83" s="27" t="s">
        <v>28</v>
      </c>
      <c r="H83" s="27" t="s">
        <v>29</v>
      </c>
      <c r="I83" s="27" t="s">
        <v>138</v>
      </c>
      <c r="J83" s="36" t="s">
        <v>218</v>
      </c>
      <c r="K83" s="29">
        <f t="shared" si="15"/>
        <v>75750</v>
      </c>
      <c r="L83" s="29">
        <f t="shared" si="16"/>
        <v>76370</v>
      </c>
      <c r="M83" s="18">
        <f t="shared" si="0"/>
        <v>100.82</v>
      </c>
    </row>
    <row r="84" spans="1:13" ht="24.75">
      <c r="A84" s="13" t="s">
        <v>219</v>
      </c>
      <c r="B84" s="14" t="s">
        <v>98</v>
      </c>
      <c r="C84" s="27" t="s">
        <v>20</v>
      </c>
      <c r="D84" s="27" t="s">
        <v>215</v>
      </c>
      <c r="E84" s="27" t="s">
        <v>72</v>
      </c>
      <c r="F84" s="27" t="s">
        <v>41</v>
      </c>
      <c r="G84" s="27" t="s">
        <v>50</v>
      </c>
      <c r="H84" s="27" t="s">
        <v>29</v>
      </c>
      <c r="I84" s="27" t="s">
        <v>138</v>
      </c>
      <c r="J84" s="36" t="s">
        <v>218</v>
      </c>
      <c r="K84" s="29">
        <f t="shared" si="15"/>
        <v>75750</v>
      </c>
      <c r="L84" s="29">
        <f t="shared" si="16"/>
        <v>76370</v>
      </c>
      <c r="M84" s="18">
        <f t="shared" si="0"/>
        <v>100.82</v>
      </c>
    </row>
    <row r="85" spans="1:13" ht="24.75">
      <c r="A85" s="13" t="s">
        <v>220</v>
      </c>
      <c r="B85" s="14" t="s">
        <v>98</v>
      </c>
      <c r="C85" s="27" t="s">
        <v>20</v>
      </c>
      <c r="D85" s="27" t="s">
        <v>215</v>
      </c>
      <c r="E85" s="27" t="s">
        <v>72</v>
      </c>
      <c r="F85" s="27" t="s">
        <v>41</v>
      </c>
      <c r="G85" s="27" t="s">
        <v>50</v>
      </c>
      <c r="H85" s="27" t="s">
        <v>176</v>
      </c>
      <c r="I85" s="27" t="s">
        <v>138</v>
      </c>
      <c r="J85" s="37" t="s">
        <v>221</v>
      </c>
      <c r="K85" s="29">
        <v>75750</v>
      </c>
      <c r="L85" s="18">
        <v>76370</v>
      </c>
      <c r="M85" s="18">
        <f t="shared" si="0"/>
        <v>100.82</v>
      </c>
    </row>
    <row r="86" spans="1:13" ht="14.25">
      <c r="A86" s="13" t="s">
        <v>222</v>
      </c>
      <c r="B86" s="27"/>
      <c r="C86" s="27"/>
      <c r="D86" s="27"/>
      <c r="E86" s="27"/>
      <c r="F86" s="27"/>
      <c r="G86" s="27"/>
      <c r="H86" s="27"/>
      <c r="I86" s="27"/>
      <c r="J86" s="28" t="s">
        <v>223</v>
      </c>
      <c r="K86" s="29">
        <f>K10+K50</f>
        <v>17881895</v>
      </c>
      <c r="L86" s="29">
        <f>L10+L50</f>
        <v>17458993.43</v>
      </c>
      <c r="M86" s="18">
        <f t="shared" si="0"/>
        <v>97.64</v>
      </c>
    </row>
    <row r="87" ht="14.25"/>
    <row r="88" ht="14.25">
      <c r="O88" s="1">
        <f>SUM(O10:O86)</f>
        <v>-2595654</v>
      </c>
    </row>
  </sheetData>
  <sheetProtection selectLockedCells="1" selectUnlockedCells="1"/>
  <mergeCells count="12">
    <mergeCell ref="J1:M1"/>
    <mergeCell ref="J2:M2"/>
    <mergeCell ref="A3:M3"/>
    <mergeCell ref="A6:A8"/>
    <mergeCell ref="B6:I6"/>
    <mergeCell ref="J6:J8"/>
    <mergeCell ref="K6:K8"/>
    <mergeCell ref="L6:L8"/>
    <mergeCell ref="M6:M8"/>
    <mergeCell ref="B7:B8"/>
    <mergeCell ref="C7:G7"/>
    <mergeCell ref="H7:I7"/>
  </mergeCells>
  <printOptions/>
  <pageMargins left="0.75" right="0.75" top="1" bottom="1" header="0.5118055555555555" footer="0.5118055555555555"/>
  <pageSetup horizontalDpi="300" verticalDpi="3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2020-12-23T08:23:03Z</cp:lastPrinted>
  <dcterms:created xsi:type="dcterms:W3CDTF">2010-12-01T11:29:51Z</dcterms:created>
  <dcterms:modified xsi:type="dcterms:W3CDTF">2021-02-10T07:43:43Z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