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Роспись расходов" sheetId="1" r:id="rId1"/>
  </sheets>
  <definedNames>
    <definedName name="BFT_Print_Titles" localSheetId="0">'Роспись расходов'!$6:$8</definedName>
    <definedName name="LAST_CELL" localSheetId="0">'Роспись расходов'!#REF!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1" l="1"/>
  <c r="I219" i="1" s="1"/>
  <c r="I218" i="1" s="1"/>
  <c r="I217" i="1" s="1"/>
  <c r="I216" i="1" s="1"/>
  <c r="I215" i="1" s="1"/>
  <c r="H220" i="1"/>
  <c r="G220" i="1"/>
  <c r="G219" i="1" s="1"/>
  <c r="G218" i="1" s="1"/>
  <c r="G217" i="1" s="1"/>
  <c r="G216" i="1" s="1"/>
  <c r="G215" i="1" s="1"/>
  <c r="H219" i="1"/>
  <c r="H218" i="1" s="1"/>
  <c r="H217" i="1" s="1"/>
  <c r="H216" i="1" s="1"/>
  <c r="H215" i="1" s="1"/>
  <c r="I213" i="1"/>
  <c r="H213" i="1"/>
  <c r="G213" i="1"/>
  <c r="I211" i="1"/>
  <c r="H211" i="1"/>
  <c r="H210" i="1" s="1"/>
  <c r="H209" i="1" s="1"/>
  <c r="H208" i="1" s="1"/>
  <c r="H207" i="1" s="1"/>
  <c r="H206" i="1" s="1"/>
  <c r="G211" i="1"/>
  <c r="I210" i="1"/>
  <c r="I209" i="1" s="1"/>
  <c r="I208" i="1" s="1"/>
  <c r="I207" i="1" s="1"/>
  <c r="I206" i="1" s="1"/>
  <c r="G210" i="1"/>
  <c r="G209" i="1" s="1"/>
  <c r="G208" i="1" s="1"/>
  <c r="G207" i="1" s="1"/>
  <c r="G206" i="1" s="1"/>
  <c r="K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K198" i="1"/>
  <c r="I197" i="1"/>
  <c r="H197" i="1"/>
  <c r="G197" i="1"/>
  <c r="I196" i="1"/>
  <c r="I195" i="1" s="1"/>
  <c r="I194" i="1" s="1"/>
  <c r="I193" i="1" s="1"/>
  <c r="I192" i="1" s="1"/>
  <c r="H196" i="1"/>
  <c r="G196" i="1"/>
  <c r="G195" i="1" s="1"/>
  <c r="G194" i="1" s="1"/>
  <c r="G193" i="1" s="1"/>
  <c r="G192" i="1" s="1"/>
  <c r="H195" i="1"/>
  <c r="H194" i="1" s="1"/>
  <c r="H193" i="1" s="1"/>
  <c r="H192" i="1" s="1"/>
  <c r="I190" i="1"/>
  <c r="H190" i="1"/>
  <c r="G190" i="1"/>
  <c r="I189" i="1"/>
  <c r="H189" i="1"/>
  <c r="G189" i="1"/>
  <c r="I188" i="1"/>
  <c r="H188" i="1"/>
  <c r="G188" i="1"/>
  <c r="I187" i="1"/>
  <c r="H187" i="1"/>
  <c r="G187" i="1"/>
  <c r="G186" i="1" s="1"/>
  <c r="G185" i="1" s="1"/>
  <c r="I186" i="1"/>
  <c r="H186" i="1"/>
  <c r="H185" i="1" s="1"/>
  <c r="I185" i="1"/>
  <c r="G183" i="1"/>
  <c r="G182" i="1"/>
  <c r="G180" i="1"/>
  <c r="G179" i="1"/>
  <c r="G177" i="1"/>
  <c r="G175" i="1" s="1"/>
  <c r="K174" i="1"/>
  <c r="I173" i="1"/>
  <c r="H173" i="1"/>
  <c r="G173" i="1"/>
  <c r="I172" i="1"/>
  <c r="H172" i="1"/>
  <c r="G172" i="1"/>
  <c r="K171" i="1"/>
  <c r="I170" i="1"/>
  <c r="H170" i="1"/>
  <c r="G170" i="1"/>
  <c r="K169" i="1"/>
  <c r="I168" i="1"/>
  <c r="H168" i="1"/>
  <c r="H167" i="1" s="1"/>
  <c r="G168" i="1"/>
  <c r="I167" i="1"/>
  <c r="G167" i="1"/>
  <c r="I165" i="1"/>
  <c r="H165" i="1"/>
  <c r="G165" i="1"/>
  <c r="K164" i="1"/>
  <c r="I163" i="1"/>
  <c r="H163" i="1"/>
  <c r="H162" i="1" s="1"/>
  <c r="G163" i="1"/>
  <c r="I162" i="1"/>
  <c r="G162" i="1"/>
  <c r="K161" i="1"/>
  <c r="I160" i="1"/>
  <c r="H160" i="1"/>
  <c r="G160" i="1"/>
  <c r="K159" i="1"/>
  <c r="I158" i="1"/>
  <c r="H158" i="1"/>
  <c r="G158" i="1"/>
  <c r="I157" i="1"/>
  <c r="H157" i="1"/>
  <c r="G157" i="1"/>
  <c r="G155" i="1"/>
  <c r="G154" i="1" s="1"/>
  <c r="K153" i="1"/>
  <c r="I152" i="1"/>
  <c r="H152" i="1"/>
  <c r="G152" i="1"/>
  <c r="I151" i="1"/>
  <c r="H151" i="1"/>
  <c r="G151" i="1"/>
  <c r="I150" i="1"/>
  <c r="I149" i="1" s="1"/>
  <c r="I148" i="1" s="1"/>
  <c r="I146" i="1"/>
  <c r="H146" i="1"/>
  <c r="H145" i="1" s="1"/>
  <c r="H144" i="1" s="1"/>
  <c r="H143" i="1" s="1"/>
  <c r="H142" i="1" s="1"/>
  <c r="G146" i="1"/>
  <c r="I145" i="1"/>
  <c r="I144" i="1" s="1"/>
  <c r="I143" i="1" s="1"/>
  <c r="I142" i="1" s="1"/>
  <c r="I133" i="1" s="1"/>
  <c r="G145" i="1"/>
  <c r="G144" i="1" s="1"/>
  <c r="G143" i="1" s="1"/>
  <c r="G142" i="1" s="1"/>
  <c r="I140" i="1"/>
  <c r="H140" i="1"/>
  <c r="G140" i="1"/>
  <c r="I138" i="1"/>
  <c r="H138" i="1"/>
  <c r="G138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K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5" i="1"/>
  <c r="H125" i="1"/>
  <c r="G125" i="1"/>
  <c r="I123" i="1"/>
  <c r="H123" i="1"/>
  <c r="G123" i="1"/>
  <c r="I121" i="1"/>
  <c r="H121" i="1"/>
  <c r="G121" i="1"/>
  <c r="I119" i="1"/>
  <c r="H119" i="1"/>
  <c r="G119" i="1"/>
  <c r="I117" i="1"/>
  <c r="H117" i="1"/>
  <c r="G117" i="1"/>
  <c r="I115" i="1"/>
  <c r="H115" i="1"/>
  <c r="G115" i="1"/>
  <c r="G113" i="1"/>
  <c r="G112" i="1" s="1"/>
  <c r="G102" i="1" s="1"/>
  <c r="G101" i="1" s="1"/>
  <c r="G100" i="1" s="1"/>
  <c r="G93" i="1" s="1"/>
  <c r="K111" i="1"/>
  <c r="I110" i="1"/>
  <c r="H110" i="1"/>
  <c r="G110" i="1"/>
  <c r="I109" i="1"/>
  <c r="H109" i="1"/>
  <c r="G109" i="1"/>
  <c r="K108" i="1"/>
  <c r="I107" i="1"/>
  <c r="H107" i="1"/>
  <c r="G107" i="1"/>
  <c r="I106" i="1"/>
  <c r="H106" i="1"/>
  <c r="G106" i="1"/>
  <c r="I104" i="1"/>
  <c r="H104" i="1"/>
  <c r="G104" i="1"/>
  <c r="I103" i="1"/>
  <c r="H103" i="1"/>
  <c r="G103" i="1"/>
  <c r="I102" i="1"/>
  <c r="H102" i="1"/>
  <c r="I101" i="1"/>
  <c r="H101" i="1"/>
  <c r="H100" i="1" s="1"/>
  <c r="H93" i="1" s="1"/>
  <c r="I100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I91" i="1"/>
  <c r="H91" i="1"/>
  <c r="G91" i="1"/>
  <c r="I90" i="1"/>
  <c r="H90" i="1"/>
  <c r="G90" i="1"/>
  <c r="I89" i="1"/>
  <c r="H89" i="1"/>
  <c r="H88" i="1" s="1"/>
  <c r="H87" i="1" s="1"/>
  <c r="H68" i="1" s="1"/>
  <c r="G89" i="1"/>
  <c r="I88" i="1"/>
  <c r="G88" i="1"/>
  <c r="I87" i="1"/>
  <c r="G87" i="1"/>
  <c r="I85" i="1"/>
  <c r="H85" i="1"/>
  <c r="G85" i="1"/>
  <c r="I83" i="1"/>
  <c r="H83" i="1"/>
  <c r="G83" i="1"/>
  <c r="I82" i="1"/>
  <c r="H82" i="1"/>
  <c r="G82" i="1"/>
  <c r="I81" i="1"/>
  <c r="H81" i="1"/>
  <c r="G81" i="1"/>
  <c r="I80" i="1"/>
  <c r="H80" i="1"/>
  <c r="G80" i="1"/>
  <c r="I78" i="1"/>
  <c r="H78" i="1"/>
  <c r="G78" i="1"/>
  <c r="I76" i="1"/>
  <c r="H76" i="1"/>
  <c r="G76" i="1"/>
  <c r="I75" i="1"/>
  <c r="H75" i="1"/>
  <c r="G75" i="1"/>
  <c r="K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G68" i="1"/>
  <c r="I66" i="1"/>
  <c r="H66" i="1"/>
  <c r="G66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7" i="1"/>
  <c r="H57" i="1"/>
  <c r="G57" i="1"/>
  <c r="K56" i="1"/>
  <c r="I55" i="1"/>
  <c r="H55" i="1"/>
  <c r="G55" i="1"/>
  <c r="I54" i="1"/>
  <c r="H54" i="1"/>
  <c r="G54" i="1"/>
  <c r="K53" i="1"/>
  <c r="G52" i="1"/>
  <c r="G51" i="1"/>
  <c r="I49" i="1"/>
  <c r="H49" i="1"/>
  <c r="G49" i="1"/>
  <c r="I48" i="1"/>
  <c r="H48" i="1"/>
  <c r="G48" i="1"/>
  <c r="I46" i="1"/>
  <c r="H46" i="1"/>
  <c r="G46" i="1"/>
  <c r="I45" i="1"/>
  <c r="H45" i="1"/>
  <c r="G45" i="1"/>
  <c r="I44" i="1"/>
  <c r="H44" i="1"/>
  <c r="G44" i="1"/>
  <c r="G43" i="1" s="1"/>
  <c r="G42" i="1" s="1"/>
  <c r="I43" i="1"/>
  <c r="H43" i="1"/>
  <c r="H42" i="1" s="1"/>
  <c r="I42" i="1"/>
  <c r="I40" i="1"/>
  <c r="H40" i="1"/>
  <c r="H39" i="1" s="1"/>
  <c r="H38" i="1" s="1"/>
  <c r="H37" i="1" s="1"/>
  <c r="H36" i="1" s="1"/>
  <c r="G40" i="1"/>
  <c r="I39" i="1"/>
  <c r="G39" i="1"/>
  <c r="I38" i="1"/>
  <c r="G38" i="1"/>
  <c r="I37" i="1"/>
  <c r="G37" i="1"/>
  <c r="I36" i="1"/>
  <c r="G36" i="1"/>
  <c r="K35" i="1"/>
  <c r="G34" i="1"/>
  <c r="G33" i="1"/>
  <c r="G32" i="1" s="1"/>
  <c r="G31" i="1" s="1"/>
  <c r="G30" i="1" s="1"/>
  <c r="K29" i="1"/>
  <c r="I28" i="1"/>
  <c r="H28" i="1"/>
  <c r="G28" i="1"/>
  <c r="I27" i="1"/>
  <c r="H27" i="1"/>
  <c r="G27" i="1"/>
  <c r="I25" i="1"/>
  <c r="H25" i="1"/>
  <c r="G25" i="1"/>
  <c r="K24" i="1"/>
  <c r="I23" i="1"/>
  <c r="H23" i="1"/>
  <c r="G23" i="1"/>
  <c r="K22" i="1"/>
  <c r="I21" i="1"/>
  <c r="H21" i="1"/>
  <c r="G21" i="1"/>
  <c r="I20" i="1"/>
  <c r="H20" i="1"/>
  <c r="G20" i="1"/>
  <c r="G19" i="1" s="1"/>
  <c r="G18" i="1" s="1"/>
  <c r="G17" i="1" s="1"/>
  <c r="I19" i="1"/>
  <c r="H19" i="1"/>
  <c r="I18" i="1"/>
  <c r="H18" i="1"/>
  <c r="I17" i="1"/>
  <c r="H17" i="1"/>
  <c r="K16" i="1"/>
  <c r="K223" i="1" s="1"/>
  <c r="I15" i="1"/>
  <c r="H15" i="1"/>
  <c r="G15" i="1"/>
  <c r="I14" i="1"/>
  <c r="H14" i="1"/>
  <c r="G14" i="1"/>
  <c r="I13" i="1"/>
  <c r="H13" i="1"/>
  <c r="H12" i="1" s="1"/>
  <c r="H11" i="1" s="1"/>
  <c r="H10" i="1" s="1"/>
  <c r="G13" i="1"/>
  <c r="I12" i="1"/>
  <c r="G12" i="1"/>
  <c r="I11" i="1"/>
  <c r="G11" i="1"/>
  <c r="I10" i="1"/>
  <c r="I9" i="1" s="1"/>
  <c r="G10" i="1" l="1"/>
  <c r="H150" i="1"/>
  <c r="H149" i="1" s="1"/>
  <c r="H148" i="1" s="1"/>
  <c r="H133" i="1" s="1"/>
  <c r="G150" i="1"/>
  <c r="G149" i="1" s="1"/>
  <c r="G148" i="1" s="1"/>
  <c r="G133" i="1" s="1"/>
  <c r="I223" i="1"/>
  <c r="H223" i="1" l="1"/>
  <c r="H9" i="1"/>
  <c r="G9" i="1"/>
  <c r="G223" i="1"/>
</calcChain>
</file>

<file path=xl/sharedStrings.xml><?xml version="1.0" encoding="utf-8"?>
<sst xmlns="http://schemas.openxmlformats.org/spreadsheetml/2006/main" count="936" uniqueCount="213">
  <si>
    <t>Приложение 6 к решению Селиванихинского сельского Совета депутатов от 23.12 .2020г.  № 39 -рс</t>
  </si>
  <si>
    <t>Приложение 6 к решению Селиванихинского сельского Совета депутатов от  11.03.2020г.  № -03 рс</t>
  </si>
  <si>
    <t>Ведомственная структура расходов бюджета сельсовета на 2020 год и плановый период 2021-2022 годов</t>
  </si>
  <si>
    <t>(рублей)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</si>
  <si>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</si>
  <si>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</si>
  <si>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</si>
  <si>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</si>
  <si>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</si>
  <si>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</si>
  <si>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Сумма на 2020 год</t>
  </si>
  <si>
    <t>Сумма на 2021 год</t>
  </si>
  <si>
    <t>Сумма на 2022 год</t>
  </si>
  <si>
    <t xml:space="preserve">в предыдущем решении </t>
  </si>
  <si>
    <t>разница</t>
  </si>
  <si>
    <t>2</t>
  </si>
  <si>
    <t>3</t>
  </si>
  <si>
    <t>4</t>
  </si>
  <si>
    <t>5</t>
  </si>
  <si>
    <t>6</t>
  </si>
  <si>
    <t>7</t>
  </si>
  <si>
    <t>8</t>
  </si>
  <si>
    <t>9</t>
  </si>
  <si>
    <t>Администрация Селиванихинского сельсовета Минусинского района Красноярского края</t>
  </si>
  <si>
    <t>824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</si>
  <si>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</si>
  <si>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</si>
  <si>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</si>
  <si>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</si>
  <si>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сельсовета</t>
  </si>
  <si>
    <t>1900000000</t>
  </si>
  <si>
    <t>Функционирование администрации сельсовета в рамках непрограммных расходов сельсовета</t>
  </si>
  <si>
    <t>1920000000</t>
  </si>
  <si>
    <t>Глава муниципального образования в рамках непрограммных расходов сельсовета</t>
  </si>
  <si>
    <t>1920000200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</si>
  <si>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</si>
  <si>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</si>
  <si>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</si>
  <si>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</si>
  <si>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</si>
  <si>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</si>
  <si>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администрации сельсовета в рамках непрограммных расходов сельсовета</t>
  </si>
  <si>
    <t>1920000100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</si>
  <si>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</si>
  <si>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</si>
  <si>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</si>
  <si>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</si>
  <si>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</si>
  <si>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</si>
  <si>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</si>
  <si>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</si>
  <si>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частичное финансирование (возмещение)обеспечивающие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сельсовета</t>
  </si>
  <si>
    <t>1920010490</t>
  </si>
  <si>
    <t>Обеспечение проведения выборов и референдумов</t>
  </si>
  <si>
    <t>0107</t>
  </si>
  <si>
    <t>Резервные фонды в рамках непрограммных расходов сельсовета</t>
  </si>
  <si>
    <t>1930000000</t>
  </si>
  <si>
    <t>Расходы за счет резервного фонда администрации Минусинского района</t>
  </si>
  <si>
    <t>1930000300</t>
  </si>
  <si>
    <t>Специальные расходы</t>
  </si>
  <si>
    <t>880</t>
  </si>
  <si>
    <t>Резервные фонды</t>
  </si>
  <si>
    <t>0111</t>
  </si>
  <si>
    <t>Расходы за счёт средств резервного фонда администрации сельсовета в рамках непрограммных расходов сельсовета</t>
  </si>
  <si>
    <t>1930000200</t>
  </si>
  <si>
    <t>Резервные средства</t>
  </si>
  <si>
    <t>870</t>
  </si>
  <si>
    <t>Другие общегосударственные вопросы</t>
  </si>
  <si>
    <t>0113</t>
  </si>
  <si>
    <t>Прочие мероприятия в рамках непрограммных расходов сельсовета</t>
  </si>
  <si>
    <t>1940000000</t>
  </si>
  <si>
    <t>Резерв средств сельского бюджета на софинансирование по государственным программам Красноярского края в рамках прочих непрограммных расходов сельсовета</t>
  </si>
  <si>
    <t>1940000200</t>
  </si>
  <si>
    <t>Расходы на оплату целевого взноса в Совет муниципальных образований Красноярского края в рамках прочих непрограммных расходов сельсовета</t>
  </si>
  <si>
    <t>1940000300</t>
  </si>
  <si>
    <t>Оценка недвижимости, признание прав и регулирование отношений по муниципальной собственности в рамках непрограммных расходов сельсовета.</t>
  </si>
  <si>
    <t>1940000400</t>
  </si>
  <si>
    <t>Расходы на выполнение государственных полномочий по созданию и обеспечению деятельности административных комиссий в рамках прочих непрограммных расходов сельсовета</t>
  </si>
  <si>
    <t>1940075140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</si>
  <si>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</si>
  <si>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</si>
  <si>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</si>
  <si>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</si>
  <si>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прочих непрограммных расходов сельсовета</t>
  </si>
  <si>
    <t>1940051180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</si>
  <si>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</si>
  <si>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</si>
  <si>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</si>
  <si>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</si>
  <si>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"Социально-экономическое развитие сельсовета".</t>
  </si>
  <si>
    <t>1500000000</t>
  </si>
  <si>
    <t>Подпрограмма "Защита населения и территории сельсовета от чрезвычайных ситуаций и стихийных бедствий".</t>
  </si>
  <si>
    <t>1510000000</t>
  </si>
  <si>
    <t>Мероприятия по предупреждению и ликвидации последствий затопления населённых пунктов.Защита населения и территории сельсовета от чрезвычайных ситуаций и стихийных бедствий,муниципальной программы "Социально-экономическое развитие сельсовета"</t>
  </si>
  <si>
    <t>1510088510</t>
  </si>
  <si>
    <t>Мероприятия по предупреждению возникновения и ликвидации пожаров населённых пунктов.Защита населения и территории сельсовета от чрезвычайных ситуаций и стихийных бедствий, муниципальной программы "Социально-экономическое развитие сельсовета"</t>
  </si>
  <si>
    <t>1510088520</t>
  </si>
  <si>
    <t>Социальное обеспечение и иные выплаты населению</t>
  </si>
  <si>
    <t>300</t>
  </si>
  <si>
    <t>Иные выплаты населению</t>
  </si>
  <si>
    <t>360</t>
  </si>
  <si>
    <t>Обеспечение пожарной безопасности</t>
  </si>
  <si>
    <t>0310</t>
  </si>
  <si>
    <t>Расходы на обеспечение первичных мер пожарной безопасности в рамках подпрограммы "Защита населения и территории сельсовета от чрезвычайных ситуаций и стихийных бедствий" муниципальной программы  "Социально-экономическое развитие сельсовета"</t>
  </si>
  <si>
    <t>15100S4120</t>
  </si>
  <si>
    <t>в том числе за счет софинансирования из бюджета сельсовета</t>
  </si>
  <si>
    <t>Другие вопросы в области национальной безопасности и правоохранительной деятельности</t>
  </si>
  <si>
    <t>0314</t>
  </si>
  <si>
    <t>Подпрограмма «Профилактика терроризма и экстремизма на территории сельсовета»</t>
  </si>
  <si>
    <t>1550000000</t>
  </si>
  <si>
    <t>Мероприятия, направленные на профилактику терроризма и экстремизма.Профилактика терроризма и экстремизма на территории сельсовета,муниципальной программы "Социально-экономическое развитие сельсовета "</t>
  </si>
  <si>
    <t>1550089000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</si>
  <si>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</si>
  <si>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</si>
  <si>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</si>
  <si>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</si>
  <si>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</si>
  <si>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</si>
  <si>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Подпрограмма "Благоустройство и поддержка жилищно-коммунального хозяйства".</t>
  </si>
  <si>
    <t>1520000000</t>
  </si>
  <si>
    <t>Содержание автомобильных дорог общего пользования местного значения за счёт средств бюджета сельсовета.Благоустройство и поддержка жилищно-коммунального хозяйства,муниципальной программы "Социально-экономическое развитие сельсовета"</t>
  </si>
  <si>
    <t>1520088660</t>
  </si>
  <si>
    <t>Оформление правоустанавливающих документов для постановки на учёт автомобильных дорог местного значения.Благоустройство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</si>
  <si>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1520088670</t>
  </si>
  <si>
    <t>Разработка проектов организации дорожного движения и схем дислокации дорожных знаков.Благоустройство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</si>
  <si>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1520088680</t>
  </si>
  <si>
    <t>Устройство остановочных и посадочных площадок и автопавильонов на автобусных остановках. 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</si>
  <si>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1520088710</t>
  </si>
  <si>
    <t>Расходы на содержание автомобильных дорог общего пользования местного значения сельских поселений в рамках подпрограммы "Благоустройство и поддержка жилищно-коммунального хозяйства" муниципальной программы "Социально-экономическое развитие сельсовета"</t>
  </si>
  <si>
    <t>15200S5080</t>
  </si>
  <si>
    <t>Расходы на капитальный ремонт и ремонт автомобильных дорог общего пользования местного значения сельских поселений. Благоустройство и поддержка жилищно-коммунального хозяйства, муниципальной программы "Социально-экономическое развитие сельсовета"</t>
  </si>
  <si>
    <t>15200S5090</t>
  </si>
  <si>
    <t>Расходы на реализацию мероприятий, направленных на повышение безопасности дорожного движенияза счет дорожного фонда Красноярского края. "Благоустройство и поддержка жилищно-коммунального хозяйства" муниципальной программы "Социально-экономическое развитие сельсовета"</t>
  </si>
  <si>
    <t>152R310601</t>
  </si>
  <si>
    <t>Другие вопросы в области национальной экономики</t>
  </si>
  <si>
    <t>0412</t>
  </si>
  <si>
    <t>Подпрограмма "Управление муниципальными финансами сельсовета"</t>
  </si>
  <si>
    <t>1540000000</t>
  </si>
  <si>
    <t>Выполнение кадастровых работ по образованию земельных участков из земель государственной (муниципальной) собственности.Управление муниципальными финансами сельсовета,муниципальной программы "Социально-экономическое развитие сельсовета "</t>
  </si>
  <si>
    <t>1540088910</t>
  </si>
  <si>
    <t>ЖИЛИЩНО-КОММУНАЛЬНОЕ ХОЗЯЙСТВО</t>
  </si>
  <si>
    <t>0500</t>
  </si>
  <si>
    <t>Жилищное хозяйство</t>
  </si>
  <si>
    <t>0501</t>
  </si>
  <si>
    <t>Ремонт муниципального жилищного фонда.Благоустройство и поддержка жилищно-коммунального хозяйства,муниципальной программы "Социально-экономическое развитие сельсовета"</t>
  </si>
  <si>
    <t>1520088700</t>
  </si>
  <si>
    <t>Коммунальное хозяйство</t>
  </si>
  <si>
    <t>0502</t>
  </si>
  <si>
    <t>Оказание ритуальных услуг.Благоустройство и поддержка жилищно-коммунального хозяйства,муниципальной программы "Социально-экономическое развитие сельсовета"</t>
  </si>
  <si>
    <t>1520088640</t>
  </si>
  <si>
    <t>Благоустройство</t>
  </si>
  <si>
    <t>0503</t>
  </si>
  <si>
    <t>Расходы на частичное финансирование(возмещение) расходов на региональные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труда).  Уличное освещение.  Благоустройство и поддержка жилищно-коммунального хозяйства,муниципальной программы "Социально-экономическое развитие сельсовета "</t>
  </si>
  <si>
    <t>1520010490</t>
  </si>
  <si>
    <t>Расходы на выплаты персоналу казенных учреждений</t>
  </si>
  <si>
    <t>110</t>
  </si>
  <si>
    <t>Расходы за счет иных  МБТ за содействие развитию налогового потенциала.  Благоустройство и поддержка жилищно-коммунального хозяйства,муниципальной программы "Социально-экономическое развитие сельсовета "</t>
  </si>
  <si>
    <t>1520077450</t>
  </si>
  <si>
    <t>Уличное освещение.Благоустройство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</si>
  <si>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1520088610</t>
  </si>
  <si>
    <t>Сбор и вывоз ТБО, ликвидация несанкционированных свалок.Благоустройство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</si>
  <si>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1520088620</t>
  </si>
  <si>
    <t>Прочие мероприятия в области благоустройства.Благоустройство и поддержка жилищно-коммунального хозяйства,муниципальной программы "Социально-экономическое развитие сельсовета "</t>
  </si>
  <si>
    <t>1520088630</t>
  </si>
  <si>
    <t>Содержание мест захоронения.Благоустройство и поддержка жилищно-коммунального хозяйства,муниципальной программы "Социально-экономическое развитие сельсовета"</t>
  </si>
  <si>
    <t>1520088650</t>
  </si>
  <si>
    <t>Расходы на реализацию мероприятий по поддержке местных инициатив. Благоустройство и поддержка жилищно-коммунального хозяйства” муниципальной программы “Социально-экономическое развитие сельсовета.</t>
  </si>
  <si>
    <t>15200S6410</t>
  </si>
  <si>
    <t>в том числе за счет средств бюджета сельсовета</t>
  </si>
  <si>
    <t>Расходы на реализацию мероприятий по поддержке местных иннициатив за счет поступлений от юридических лиц. Благоустройство и поддержка жилищно-коммунального хозяйства” муниципальной программы “Социально-экономическое развитие сельсовета.</t>
  </si>
  <si>
    <t>15202S6410</t>
  </si>
  <si>
    <t>Расходы на реализацию мероприятий по поддержке местных иннициатив ща счет средств граждан. Благоустройство и поддержка жилищно-коммунального хозяйства” муниципальной программы “Социально-экономическое развитие сельсовета.</t>
  </si>
  <si>
    <t>15203S6410</t>
  </si>
  <si>
    <t>ОБРАЗОВАНИЕ</t>
  </si>
  <si>
    <t>0700</t>
  </si>
  <si>
    <t>Молодежная политика</t>
  </si>
  <si>
    <t>0707</t>
  </si>
  <si>
    <t>Подпрограмма "Поддержка и развитие социальной сферы".</t>
  </si>
  <si>
    <t>1530000000</t>
  </si>
  <si>
    <t>Проведение оздоровительных и других мероприятий для детей и молодёжи за счёт средств бюджета сельсовета.Поддержка и развитие социальной сферы,муниципальной программы "Социально-экономическое развитие сельсовета"</t>
  </si>
  <si>
    <t>1530088810</t>
  </si>
  <si>
    <t>КУЛЬТУРА, КИНЕМАТОГРАФИЯ</t>
  </si>
  <si>
    <t>0800</t>
  </si>
  <si>
    <t>Культура</t>
  </si>
  <si>
    <t>0801</t>
  </si>
  <si>
    <t>Развитие культурно-досуговой и творческой деятельности.Поддержка и развитие социальной сферы,муниципальной программы "Социально-экономическое развитие сельсовета"</t>
  </si>
  <si>
    <t>1530088830</t>
  </si>
  <si>
    <t>СОЦИАЛЬНАЯ ПОЛИТИКА</t>
  </si>
  <si>
    <t>1000</t>
  </si>
  <si>
    <t>Пенсионное обеспечение</t>
  </si>
  <si>
    <t>1001</t>
  </si>
  <si>
    <t>1101</t>
  </si>
  <si>
    <t>Доплата к муниципальным пенсиям. Поддержка и развитие социальной сферы, муниципальной программы "Социально-экономическое развитие сельсовета"</t>
  </si>
  <si>
    <t>1530082210</t>
  </si>
  <si>
    <t>Публичные нормативные социальные выплаты гражданам</t>
  </si>
  <si>
    <t>310</t>
  </si>
  <si>
    <t>ФИЗИЧЕСКАЯ КУЛЬТУРА И СПОРТ</t>
  </si>
  <si>
    <t>1100</t>
  </si>
  <si>
    <t>Физическая культура</t>
  </si>
  <si>
    <t>Проведение спортивных мероприятий (соревнования).Поддержка и развитие социальной сферы,муниципальной программы "Социально-экономическое развитие сельсовета"</t>
  </si>
  <si>
    <t>1530088820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</si>
  <si>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</si>
  <si>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</si>
  <si>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</si>
  <si>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</si>
  <si>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Предоставление межбюджетных трансфертов бюджету муниципального района из бюджета сельсовета на осуществление части полномочий по решению вопросов местного значения в соответствии с заключёнными соглашениями.Управление муниципальными финансами сельсовета,муниципальной программы "Социально-экономическое развитие сельсовета "</t>
  </si>
  <si>
    <t>1540086210</t>
  </si>
  <si>
    <t>Межбюджетные трансферты</t>
  </si>
  <si>
    <t>500</t>
  </si>
  <si>
    <t>Иные межбюджетные трансферты</t>
  </si>
  <si>
    <t>540</t>
  </si>
  <si>
    <t>Условно-утвержденные расходы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</si>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</sst>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7" x14ac:knownFonts="1">
    <font>
      <sz val="10"/>
      <name val="Arial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"/>
      <charset val="1"/>
    </font>
    <font>
      <b/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A933"/>
      <name val="Arial"/>
      <family val="2"/>
      <charset val="204"/>
    </font>
    <font>
      <sz val="10"/>
      <color rgb="FF3FAF46"/>
      <name val="Arial"/>
      <family val="2"/>
      <charset val="204"/>
    </font>
    <font>
      <sz val="11"/>
      <name val="Times New Roman"/>
      <family val="1"/>
      <charset val="204"/>
    </font>
    <font>
      <sz val="12"/>
      <color rgb="FF3FAF46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 applyAlignment="1" applyProtection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 applyProtection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0" fontId="5" fillId="0" borderId="0" xfId="0" applyFont="1"/>
    <xf numFmtId="0" fontId="9" fillId="0" borderId="0" xfId="0" applyFont="1"/>
    <xf numFmtId="4" fontId="8" fillId="2" borderId="1" xfId="0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top" wrapText="1" shrinkToFit="1"/>
    </xf>
    <xf numFmtId="49" fontId="13" fillId="0" borderId="1" xfId="0" applyNumberFormat="1" applyFont="1" applyBorder="1" applyAlignment="1" applyProtection="1">
      <alignment horizontal="lef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left"/>
    </xf>
    <xf numFmtId="49" fontId="14" fillId="0" borderId="1" xfId="0" applyNumberFormat="1" applyFont="1" applyBorder="1" applyAlignment="1" applyProtection="1">
      <alignment horizontal="center"/>
    </xf>
    <xf numFmtId="4" fontId="14" fillId="0" borderId="1" xfId="0" applyNumberFormat="1" applyFont="1" applyBorder="1" applyAlignment="1" applyProtection="1">
      <alignment horizontal="right" wrapText="1"/>
    </xf>
    <xf numFmtId="0" fontId="15" fillId="0" borderId="0" xfId="0" applyFont="1"/>
    <xf numFmtId="0" fontId="16" fillId="0" borderId="0" xfId="0" applyFont="1"/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1"/>
  <sheetViews>
    <sheetView tabSelected="1" view="pageBreakPreview" topLeftCell="A191" zoomScale="85" zoomScaleNormal="100" zoomScalePageLayoutView="85" workbookViewId="0">
      <selection activeCell="N199" sqref="N199"/>
    </sheetView>
  </sheetViews>
  <sheetFormatPr defaultColWidth="9" defaultRowHeight="14.25" x14ac:dyDescent="0.2"/>
  <cols>
    <col min="1" max="1" width="5.7109375" style="7" customWidth="1"/>
    <col min="2" max="2" width="82.85546875" style="8" customWidth="1"/>
    <col min="3" max="3" width="8" style="8" customWidth="1"/>
    <col min="4" max="4" width="8.140625" style="8" customWidth="1"/>
    <col min="5" max="5" width="13" style="8" customWidth="1"/>
    <col min="6" max="6" width="7.28515625" style="8" customWidth="1"/>
    <col min="7" max="7" width="16" style="8" customWidth="1"/>
    <col min="8" max="8" width="15.7109375" style="8" customWidth="1"/>
    <col min="9" max="9" width="16.140625" style="8" customWidth="1"/>
    <col min="10" max="10" width="13.7109375" style="9" hidden="1" customWidth="1"/>
    <col min="11" max="11" width="14.85546875" style="9" hidden="1" customWidth="1"/>
  </cols>
  <sheetData>
    <row r="1" spans="1:11" s="13" customFormat="1" x14ac:dyDescent="0.2">
      <c r="A1" s="10"/>
      <c r="B1" s="11"/>
      <c r="C1" s="6" t="s">
        <v>0</v>
      </c>
      <c r="D1" s="6"/>
      <c r="E1" s="6"/>
      <c r="F1" s="6"/>
      <c r="G1" s="6"/>
      <c r="H1" s="6"/>
      <c r="I1" s="6"/>
      <c r="J1" s="12"/>
      <c r="K1" s="12"/>
    </row>
    <row r="2" spans="1:11" s="13" customFormat="1" x14ac:dyDescent="0.2">
      <c r="A2" s="10"/>
      <c r="B2" s="11"/>
      <c r="C2" s="6" t="s">
        <v>1</v>
      </c>
      <c r="D2" s="6"/>
      <c r="E2" s="6"/>
      <c r="F2" s="6"/>
      <c r="G2" s="6"/>
      <c r="H2" s="6"/>
      <c r="I2" s="6"/>
      <c r="J2" s="12"/>
      <c r="K2" s="12"/>
    </row>
    <row r="3" spans="1:11" s="13" customFormat="1" ht="12.75" customHeight="1" x14ac:dyDescent="0.2">
      <c r="A3" s="10"/>
      <c r="B3" s="14"/>
      <c r="C3" s="5"/>
      <c r="D3" s="5"/>
      <c r="E3" s="5"/>
      <c r="F3" s="5"/>
      <c r="G3" s="5"/>
      <c r="H3" s="5"/>
      <c r="I3" s="5"/>
      <c r="J3" s="12"/>
      <c r="K3" s="12"/>
    </row>
    <row r="4" spans="1:11" s="13" customFormat="1" ht="18.399999999999999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12"/>
      <c r="K4" s="12"/>
    </row>
    <row r="5" spans="1:11" s="13" customFormat="1" ht="13.5" customHeight="1" x14ac:dyDescent="0.2">
      <c r="A5" s="10"/>
      <c r="B5" s="3"/>
      <c r="C5" s="3"/>
      <c r="D5" s="15"/>
      <c r="E5" s="14"/>
      <c r="F5" s="14"/>
      <c r="G5" s="14"/>
      <c r="H5" s="14"/>
      <c r="I5" s="14" t="s">
        <v>3</v>
      </c>
      <c r="J5" s="12"/>
      <c r="K5" s="12"/>
    </row>
    <row r="6" spans="1:11" s="18" customFormat="1" ht="50.85" customHeight="1" x14ac:dyDescent="0.2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6" t="s">
        <v>13</v>
      </c>
      <c r="K6" s="17" t="s">
        <v>14</v>
      </c>
    </row>
    <row r="7" spans="1:11" s="18" customFormat="1" ht="27" customHeight="1" x14ac:dyDescent="0.2">
      <c r="A7" s="2"/>
      <c r="B7" s="1"/>
      <c r="C7" s="1"/>
      <c r="D7" s="1"/>
      <c r="E7" s="1"/>
      <c r="F7" s="1"/>
      <c r="G7" s="1"/>
      <c r="H7" s="1"/>
      <c r="I7" s="1"/>
      <c r="J7" s="17"/>
      <c r="K7" s="17"/>
    </row>
    <row r="8" spans="1:11" x14ac:dyDescent="0.2">
      <c r="A8" s="19">
        <v>1</v>
      </c>
      <c r="B8" s="20" t="s">
        <v>15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20" t="s">
        <v>21</v>
      </c>
      <c r="I8" s="20" t="s">
        <v>22</v>
      </c>
    </row>
    <row r="9" spans="1:11" ht="31.5" x14ac:dyDescent="0.2">
      <c r="A9" s="21">
        <v>1</v>
      </c>
      <c r="B9" s="22" t="s">
        <v>23</v>
      </c>
      <c r="C9" s="23" t="s">
        <v>24</v>
      </c>
      <c r="D9" s="23"/>
      <c r="E9" s="23"/>
      <c r="F9" s="23"/>
      <c r="G9" s="24">
        <f>G10+G59+G68+G93+G133+G185+G192+G199+G206+G215+G222</f>
        <v>21750303.77</v>
      </c>
      <c r="H9" s="24">
        <f>H10+H59+H68+H93+H133+H185+H192+H199+H206+H215+H222</f>
        <v>17526686</v>
      </c>
      <c r="I9" s="24">
        <f>I10+I59+I68+I93+I133+I185+I192+I199+I206+I215+I222</f>
        <v>17713609</v>
      </c>
    </row>
    <row r="10" spans="1:11" ht="15.75" x14ac:dyDescent="0.2">
      <c r="A10" s="21">
        <v>2</v>
      </c>
      <c r="B10" s="22" t="s">
        <v>25</v>
      </c>
      <c r="C10" s="23" t="s">
        <v>24</v>
      </c>
      <c r="D10" s="23" t="s">
        <v>26</v>
      </c>
      <c r="E10" s="23"/>
      <c r="F10" s="23"/>
      <c r="G10" s="24">
        <f>G11+G17+G36+G42+G30</f>
        <v>4493416.05</v>
      </c>
      <c r="H10" s="24">
        <f>H11+H17+H36+H42</f>
        <v>4280569</v>
      </c>
      <c r="I10" s="24">
        <f>I11+I17+I36+I42</f>
        <v>4414569</v>
      </c>
    </row>
    <row r="11" spans="1:11" s="26" customFormat="1" ht="31.5" x14ac:dyDescent="0.2">
      <c r="A11" s="21">
        <v>3</v>
      </c>
      <c r="B11" s="22" t="s">
        <v>27</v>
      </c>
      <c r="C11" s="23" t="s">
        <v>24</v>
      </c>
      <c r="D11" s="23" t="s">
        <v>28</v>
      </c>
      <c r="E11" s="23"/>
      <c r="F11" s="23"/>
      <c r="G11" s="24">
        <f t="shared" ref="G11:I15" si="0">G12</f>
        <v>684012</v>
      </c>
      <c r="H11" s="24">
        <f t="shared" si="0"/>
        <v>760671</v>
      </c>
      <c r="I11" s="24">
        <f t="shared" si="0"/>
        <v>760671</v>
      </c>
      <c r="J11" s="25"/>
      <c r="K11" s="25"/>
    </row>
    <row r="12" spans="1:11" s="26" customFormat="1" ht="15.75" x14ac:dyDescent="0.2">
      <c r="A12" s="21">
        <v>4</v>
      </c>
      <c r="B12" s="22" t="s">
        <v>29</v>
      </c>
      <c r="C12" s="23" t="s">
        <v>24</v>
      </c>
      <c r="D12" s="23" t="s">
        <v>28</v>
      </c>
      <c r="E12" s="23" t="s">
        <v>30</v>
      </c>
      <c r="F12" s="23"/>
      <c r="G12" s="24">
        <f t="shared" si="0"/>
        <v>684012</v>
      </c>
      <c r="H12" s="24">
        <f t="shared" si="0"/>
        <v>760671</v>
      </c>
      <c r="I12" s="24">
        <f t="shared" si="0"/>
        <v>760671</v>
      </c>
      <c r="J12" s="25"/>
      <c r="K12" s="25"/>
    </row>
    <row r="13" spans="1:11" s="26" customFormat="1" ht="31.5" x14ac:dyDescent="0.2">
      <c r="A13" s="21">
        <v>5</v>
      </c>
      <c r="B13" s="22" t="s">
        <v>31</v>
      </c>
      <c r="C13" s="23" t="s">
        <v>24</v>
      </c>
      <c r="D13" s="23" t="s">
        <v>28</v>
      </c>
      <c r="E13" s="23" t="s">
        <v>32</v>
      </c>
      <c r="F13" s="23"/>
      <c r="G13" s="24">
        <f t="shared" si="0"/>
        <v>684012</v>
      </c>
      <c r="H13" s="24">
        <f t="shared" si="0"/>
        <v>760671</v>
      </c>
      <c r="I13" s="24">
        <f t="shared" si="0"/>
        <v>760671</v>
      </c>
      <c r="J13" s="25"/>
      <c r="K13" s="25"/>
    </row>
    <row r="14" spans="1:11" s="26" customFormat="1" ht="31.5" x14ac:dyDescent="0.2">
      <c r="A14" s="21">
        <v>6</v>
      </c>
      <c r="B14" s="22" t="s">
        <v>33</v>
      </c>
      <c r="C14" s="23" t="s">
        <v>24</v>
      </c>
      <c r="D14" s="23" t="s">
        <v>28</v>
      </c>
      <c r="E14" s="23" t="s">
        <v>34</v>
      </c>
      <c r="F14" s="23"/>
      <c r="G14" s="24">
        <f t="shared" si="0"/>
        <v>684012</v>
      </c>
      <c r="H14" s="24">
        <f t="shared" si="0"/>
        <v>760671</v>
      </c>
      <c r="I14" s="24">
        <f t="shared" si="0"/>
        <v>760671</v>
      </c>
      <c r="J14" s="25"/>
      <c r="K14" s="25"/>
    </row>
    <row r="15" spans="1:11" s="26" customFormat="1" ht="47.25" x14ac:dyDescent="0.2">
      <c r="A15" s="21">
        <v>7</v>
      </c>
      <c r="B15" s="22" t="s">
        <v>35</v>
      </c>
      <c r="C15" s="23" t="s">
        <v>24</v>
      </c>
      <c r="D15" s="23" t="s">
        <v>28</v>
      </c>
      <c r="E15" s="23" t="s">
        <v>34</v>
      </c>
      <c r="F15" s="23" t="s">
        <v>36</v>
      </c>
      <c r="G15" s="24">
        <f t="shared" si="0"/>
        <v>684012</v>
      </c>
      <c r="H15" s="24">
        <f t="shared" si="0"/>
        <v>760671</v>
      </c>
      <c r="I15" s="24">
        <f t="shared" si="0"/>
        <v>760671</v>
      </c>
      <c r="J15" s="25"/>
      <c r="K15" s="25"/>
    </row>
    <row r="16" spans="1:11" s="26" customFormat="1" ht="15.75" x14ac:dyDescent="0.2">
      <c r="A16" s="21">
        <v>8</v>
      </c>
      <c r="B16" s="22" t="s">
        <v>37</v>
      </c>
      <c r="C16" s="23" t="s">
        <v>24</v>
      </c>
      <c r="D16" s="23" t="s">
        <v>28</v>
      </c>
      <c r="E16" s="23" t="s">
        <v>34</v>
      </c>
      <c r="F16" s="23" t="s">
        <v>38</v>
      </c>
      <c r="G16" s="27">
        <v>684012</v>
      </c>
      <c r="H16" s="24">
        <v>760671</v>
      </c>
      <c r="I16" s="24">
        <v>760671</v>
      </c>
      <c r="J16" s="25">
        <v>849419</v>
      </c>
      <c r="K16" s="25">
        <f>G16-J16</f>
        <v>-165407</v>
      </c>
    </row>
    <row r="17" spans="1:11" s="28" customFormat="1" ht="47.25" x14ac:dyDescent="0.2">
      <c r="A17" s="21">
        <v>9</v>
      </c>
      <c r="B17" s="22" t="s">
        <v>39</v>
      </c>
      <c r="C17" s="23" t="s">
        <v>24</v>
      </c>
      <c r="D17" s="23" t="s">
        <v>40</v>
      </c>
      <c r="E17" s="23"/>
      <c r="F17" s="23"/>
      <c r="G17" s="24">
        <f t="shared" ref="G17:I18" si="1">G18</f>
        <v>3413700.05</v>
      </c>
      <c r="H17" s="24">
        <f t="shared" si="1"/>
        <v>3387981</v>
      </c>
      <c r="I17" s="24">
        <f t="shared" si="1"/>
        <v>3511981</v>
      </c>
      <c r="J17" s="25"/>
      <c r="K17" s="25"/>
    </row>
    <row r="18" spans="1:11" s="28" customFormat="1" ht="15.75" x14ac:dyDescent="0.2">
      <c r="A18" s="21">
        <v>10</v>
      </c>
      <c r="B18" s="22" t="s">
        <v>29</v>
      </c>
      <c r="C18" s="23" t="s">
        <v>24</v>
      </c>
      <c r="D18" s="23" t="s">
        <v>40</v>
      </c>
      <c r="E18" s="23" t="s">
        <v>30</v>
      </c>
      <c r="F18" s="23"/>
      <c r="G18" s="24">
        <f t="shared" si="1"/>
        <v>3413700.05</v>
      </c>
      <c r="H18" s="24">
        <f t="shared" si="1"/>
        <v>3387981</v>
      </c>
      <c r="I18" s="24">
        <f t="shared" si="1"/>
        <v>3511981</v>
      </c>
      <c r="J18" s="25"/>
      <c r="K18" s="25"/>
    </row>
    <row r="19" spans="1:11" s="28" customFormat="1" ht="31.5" x14ac:dyDescent="0.2">
      <c r="A19" s="21">
        <v>11</v>
      </c>
      <c r="B19" s="22" t="s">
        <v>31</v>
      </c>
      <c r="C19" s="23" t="s">
        <v>24</v>
      </c>
      <c r="D19" s="23" t="s">
        <v>40</v>
      </c>
      <c r="E19" s="23" t="s">
        <v>32</v>
      </c>
      <c r="F19" s="23"/>
      <c r="G19" s="24">
        <f>G20+G27</f>
        <v>3413700.05</v>
      </c>
      <c r="H19" s="24">
        <f>H20+H27</f>
        <v>3387981</v>
      </c>
      <c r="I19" s="24">
        <f>I20+I27</f>
        <v>3511981</v>
      </c>
      <c r="J19" s="25"/>
      <c r="K19" s="25"/>
    </row>
    <row r="20" spans="1:11" s="28" customFormat="1" ht="31.5" x14ac:dyDescent="0.2">
      <c r="A20" s="21">
        <v>12</v>
      </c>
      <c r="B20" s="22" t="s">
        <v>41</v>
      </c>
      <c r="C20" s="23" t="s">
        <v>24</v>
      </c>
      <c r="D20" s="23" t="s">
        <v>40</v>
      </c>
      <c r="E20" s="23" t="s">
        <v>42</v>
      </c>
      <c r="F20" s="23"/>
      <c r="G20" s="24">
        <f>G21+G23+G25</f>
        <v>3402867</v>
      </c>
      <c r="H20" s="24">
        <f>H21+H23+H25</f>
        <v>3387981</v>
      </c>
      <c r="I20" s="24">
        <f>I21+I23+I25</f>
        <v>3511981</v>
      </c>
      <c r="J20" s="25"/>
      <c r="K20" s="25"/>
    </row>
    <row r="21" spans="1:11" s="28" customFormat="1" ht="47.25" x14ac:dyDescent="0.2">
      <c r="A21" s="21">
        <v>13</v>
      </c>
      <c r="B21" s="22" t="s">
        <v>35</v>
      </c>
      <c r="C21" s="23" t="s">
        <v>24</v>
      </c>
      <c r="D21" s="23" t="s">
        <v>40</v>
      </c>
      <c r="E21" s="23" t="s">
        <v>42</v>
      </c>
      <c r="F21" s="23" t="s">
        <v>36</v>
      </c>
      <c r="G21" s="24">
        <f>G22</f>
        <v>1986251</v>
      </c>
      <c r="H21" s="24">
        <f>H22</f>
        <v>1869981</v>
      </c>
      <c r="I21" s="24">
        <f>I22</f>
        <v>1869981</v>
      </c>
      <c r="J21" s="25"/>
      <c r="K21" s="25"/>
    </row>
    <row r="22" spans="1:11" s="28" customFormat="1" ht="15.75" x14ac:dyDescent="0.2">
      <c r="A22" s="21">
        <v>14</v>
      </c>
      <c r="B22" s="22" t="s">
        <v>37</v>
      </c>
      <c r="C22" s="23" t="s">
        <v>24</v>
      </c>
      <c r="D22" s="23" t="s">
        <v>40</v>
      </c>
      <c r="E22" s="23" t="s">
        <v>42</v>
      </c>
      <c r="F22" s="23" t="s">
        <v>38</v>
      </c>
      <c r="G22" s="24">
        <v>1986251</v>
      </c>
      <c r="H22" s="24">
        <v>1869981</v>
      </c>
      <c r="I22" s="24">
        <v>1869981</v>
      </c>
      <c r="J22" s="25">
        <v>2049483</v>
      </c>
      <c r="K22" s="25">
        <f>G22-J22</f>
        <v>-63232</v>
      </c>
    </row>
    <row r="23" spans="1:11" s="28" customFormat="1" ht="31.5" x14ac:dyDescent="0.2">
      <c r="A23" s="21">
        <v>15</v>
      </c>
      <c r="B23" s="22" t="s">
        <v>43</v>
      </c>
      <c r="C23" s="23" t="s">
        <v>24</v>
      </c>
      <c r="D23" s="23" t="s">
        <v>40</v>
      </c>
      <c r="E23" s="23" t="s">
        <v>42</v>
      </c>
      <c r="F23" s="23" t="s">
        <v>44</v>
      </c>
      <c r="G23" s="24">
        <f>G24</f>
        <v>1415160</v>
      </c>
      <c r="H23" s="24">
        <f>H24</f>
        <v>1518000</v>
      </c>
      <c r="I23" s="24">
        <f>I24</f>
        <v>1642000</v>
      </c>
      <c r="J23" s="25"/>
      <c r="K23" s="25"/>
    </row>
    <row r="24" spans="1:11" s="28" customFormat="1" ht="31.5" x14ac:dyDescent="0.2">
      <c r="A24" s="21">
        <v>16</v>
      </c>
      <c r="B24" s="22" t="s">
        <v>45</v>
      </c>
      <c r="C24" s="23" t="s">
        <v>24</v>
      </c>
      <c r="D24" s="23" t="s">
        <v>40</v>
      </c>
      <c r="E24" s="23" t="s">
        <v>42</v>
      </c>
      <c r="F24" s="23" t="s">
        <v>46</v>
      </c>
      <c r="G24" s="24">
        <v>1415160</v>
      </c>
      <c r="H24" s="24">
        <v>1518000</v>
      </c>
      <c r="I24" s="24">
        <v>1642000</v>
      </c>
      <c r="J24" s="25">
        <v>1815160</v>
      </c>
      <c r="K24" s="25">
        <f>G24-J24</f>
        <v>-400000</v>
      </c>
    </row>
    <row r="25" spans="1:11" ht="15.75" x14ac:dyDescent="0.2">
      <c r="A25" s="21">
        <v>17</v>
      </c>
      <c r="B25" s="22" t="s">
        <v>47</v>
      </c>
      <c r="C25" s="23" t="s">
        <v>24</v>
      </c>
      <c r="D25" s="23" t="s">
        <v>40</v>
      </c>
      <c r="E25" s="23" t="s">
        <v>42</v>
      </c>
      <c r="F25" s="23" t="s">
        <v>48</v>
      </c>
      <c r="G25" s="24">
        <f>G26</f>
        <v>1456</v>
      </c>
      <c r="H25" s="24">
        <f>H26</f>
        <v>0</v>
      </c>
      <c r="I25" s="24">
        <f>I26</f>
        <v>0</v>
      </c>
    </row>
    <row r="26" spans="1:11" ht="15.75" x14ac:dyDescent="0.2">
      <c r="A26" s="21">
        <v>18</v>
      </c>
      <c r="B26" s="22" t="s">
        <v>49</v>
      </c>
      <c r="C26" s="23" t="s">
        <v>24</v>
      </c>
      <c r="D26" s="23" t="s">
        <v>40</v>
      </c>
      <c r="E26" s="23" t="s">
        <v>42</v>
      </c>
      <c r="F26" s="23" t="s">
        <v>50</v>
      </c>
      <c r="G26" s="24">
        <v>1456</v>
      </c>
      <c r="H26" s="24">
        <v>0</v>
      </c>
      <c r="I26" s="24">
        <v>0</v>
      </c>
    </row>
    <row r="27" spans="1:11" s="28" customFormat="1" ht="63" x14ac:dyDescent="0.2">
      <c r="A27" s="21">
        <v>19</v>
      </c>
      <c r="B27" s="22" t="s">
        <v>51</v>
      </c>
      <c r="C27" s="23" t="s">
        <v>24</v>
      </c>
      <c r="D27" s="23" t="s">
        <v>40</v>
      </c>
      <c r="E27" s="23" t="s">
        <v>52</v>
      </c>
      <c r="F27" s="23"/>
      <c r="G27" s="24">
        <f t="shared" ref="G27:I28" si="2">G28</f>
        <v>10833.05</v>
      </c>
      <c r="H27" s="24">
        <f t="shared" si="2"/>
        <v>0</v>
      </c>
      <c r="I27" s="24">
        <f t="shared" si="2"/>
        <v>0</v>
      </c>
      <c r="J27" s="25"/>
      <c r="K27" s="25"/>
    </row>
    <row r="28" spans="1:11" s="28" customFormat="1" ht="47.25" x14ac:dyDescent="0.2">
      <c r="A28" s="21">
        <v>20</v>
      </c>
      <c r="B28" s="22" t="s">
        <v>35</v>
      </c>
      <c r="C28" s="23" t="s">
        <v>24</v>
      </c>
      <c r="D28" s="23" t="s">
        <v>40</v>
      </c>
      <c r="E28" s="23" t="s">
        <v>52</v>
      </c>
      <c r="F28" s="23" t="s">
        <v>36</v>
      </c>
      <c r="G28" s="24">
        <f t="shared" si="2"/>
        <v>10833.05</v>
      </c>
      <c r="H28" s="24">
        <f t="shared" si="2"/>
        <v>0</v>
      </c>
      <c r="I28" s="24">
        <f t="shared" si="2"/>
        <v>0</v>
      </c>
      <c r="J28" s="25"/>
      <c r="K28" s="25"/>
    </row>
    <row r="29" spans="1:11" s="28" customFormat="1" ht="15.75" x14ac:dyDescent="0.2">
      <c r="A29" s="21">
        <v>21</v>
      </c>
      <c r="B29" s="22" t="s">
        <v>37</v>
      </c>
      <c r="C29" s="23" t="s">
        <v>24</v>
      </c>
      <c r="D29" s="23" t="s">
        <v>40</v>
      </c>
      <c r="E29" s="23" t="s">
        <v>52</v>
      </c>
      <c r="F29" s="23" t="s">
        <v>38</v>
      </c>
      <c r="G29" s="24">
        <v>10833.05</v>
      </c>
      <c r="H29" s="24">
        <v>0</v>
      </c>
      <c r="I29" s="24">
        <v>0</v>
      </c>
      <c r="J29" s="25">
        <v>42498</v>
      </c>
      <c r="K29" s="25">
        <f>G29-J29</f>
        <v>-31664.95</v>
      </c>
    </row>
    <row r="30" spans="1:11" s="28" customFormat="1" ht="15.75" x14ac:dyDescent="0.2">
      <c r="A30" s="21">
        <v>22</v>
      </c>
      <c r="B30" s="29" t="s">
        <v>53</v>
      </c>
      <c r="C30" s="23" t="s">
        <v>24</v>
      </c>
      <c r="D30" s="23" t="s">
        <v>54</v>
      </c>
      <c r="E30" s="23"/>
      <c r="F30" s="23"/>
      <c r="G30" s="24">
        <f>G31</f>
        <v>250000</v>
      </c>
      <c r="H30" s="24"/>
      <c r="I30" s="24"/>
      <c r="J30" s="25"/>
      <c r="K30" s="25"/>
    </row>
    <row r="31" spans="1:11" s="28" customFormat="1" ht="15.75" x14ac:dyDescent="0.2">
      <c r="A31" s="21">
        <v>23</v>
      </c>
      <c r="B31" s="29" t="s">
        <v>29</v>
      </c>
      <c r="C31" s="23" t="s">
        <v>24</v>
      </c>
      <c r="D31" s="23" t="s">
        <v>54</v>
      </c>
      <c r="E31" s="23" t="s">
        <v>30</v>
      </c>
      <c r="F31" s="23"/>
      <c r="G31" s="24">
        <f>G32</f>
        <v>250000</v>
      </c>
      <c r="H31" s="24"/>
      <c r="I31" s="24"/>
      <c r="J31" s="25"/>
      <c r="K31" s="25"/>
    </row>
    <row r="32" spans="1:11" s="28" customFormat="1" ht="15.75" x14ac:dyDescent="0.2">
      <c r="A32" s="21">
        <v>24</v>
      </c>
      <c r="B32" s="22" t="s">
        <v>55</v>
      </c>
      <c r="C32" s="23" t="s">
        <v>24</v>
      </c>
      <c r="D32" s="23" t="s">
        <v>54</v>
      </c>
      <c r="E32" s="23" t="s">
        <v>56</v>
      </c>
      <c r="F32" s="23"/>
      <c r="G32" s="24">
        <f>G33</f>
        <v>250000</v>
      </c>
      <c r="H32" s="24"/>
      <c r="I32" s="24"/>
      <c r="J32" s="25"/>
      <c r="K32" s="25"/>
    </row>
    <row r="33" spans="1:11" s="28" customFormat="1" ht="15.75" x14ac:dyDescent="0.2">
      <c r="A33" s="21">
        <v>25</v>
      </c>
      <c r="B33" s="22" t="s">
        <v>57</v>
      </c>
      <c r="C33" s="23" t="s">
        <v>24</v>
      </c>
      <c r="D33" s="23" t="s">
        <v>54</v>
      </c>
      <c r="E33" s="23" t="s">
        <v>58</v>
      </c>
      <c r="F33" s="23"/>
      <c r="G33" s="24">
        <f>G34</f>
        <v>250000</v>
      </c>
      <c r="H33" s="24"/>
      <c r="I33" s="24"/>
      <c r="J33" s="25"/>
      <c r="K33" s="25"/>
    </row>
    <row r="34" spans="1:11" s="28" customFormat="1" ht="15.75" x14ac:dyDescent="0.2">
      <c r="A34" s="21">
        <v>26</v>
      </c>
      <c r="B34" s="29" t="s">
        <v>47</v>
      </c>
      <c r="C34" s="23" t="s">
        <v>24</v>
      </c>
      <c r="D34" s="23" t="s">
        <v>54</v>
      </c>
      <c r="E34" s="23" t="s">
        <v>58</v>
      </c>
      <c r="F34" s="23" t="s">
        <v>48</v>
      </c>
      <c r="G34" s="24">
        <f>G35</f>
        <v>250000</v>
      </c>
      <c r="H34" s="24"/>
      <c r="I34" s="24"/>
      <c r="J34" s="25"/>
      <c r="K34" s="25"/>
    </row>
    <row r="35" spans="1:11" s="28" customFormat="1" ht="15.75" x14ac:dyDescent="0.2">
      <c r="A35" s="21">
        <v>27</v>
      </c>
      <c r="B35" s="29" t="s">
        <v>59</v>
      </c>
      <c r="C35" s="23" t="s">
        <v>24</v>
      </c>
      <c r="D35" s="23" t="s">
        <v>54</v>
      </c>
      <c r="E35" s="23" t="s">
        <v>58</v>
      </c>
      <c r="F35" s="23" t="s">
        <v>60</v>
      </c>
      <c r="G35" s="24">
        <v>250000</v>
      </c>
      <c r="H35" s="24"/>
      <c r="I35" s="24"/>
      <c r="J35" s="25">
        <v>0</v>
      </c>
      <c r="K35" s="25">
        <f>G35-J35</f>
        <v>250000</v>
      </c>
    </row>
    <row r="36" spans="1:11" s="28" customFormat="1" ht="15.75" x14ac:dyDescent="0.2">
      <c r="A36" s="21">
        <v>28</v>
      </c>
      <c r="B36" s="22" t="s">
        <v>61</v>
      </c>
      <c r="C36" s="23" t="s">
        <v>24</v>
      </c>
      <c r="D36" s="23" t="s">
        <v>62</v>
      </c>
      <c r="E36" s="23"/>
      <c r="F36" s="23"/>
      <c r="G36" s="24">
        <f t="shared" ref="G36:I40" si="3">G37</f>
        <v>100000</v>
      </c>
      <c r="H36" s="24">
        <f t="shared" si="3"/>
        <v>110000</v>
      </c>
      <c r="I36" s="24">
        <f t="shared" si="3"/>
        <v>120000</v>
      </c>
      <c r="J36" s="25"/>
      <c r="K36" s="25"/>
    </row>
    <row r="37" spans="1:11" s="28" customFormat="1" ht="15.75" x14ac:dyDescent="0.2">
      <c r="A37" s="21">
        <v>29</v>
      </c>
      <c r="B37" s="22" t="s">
        <v>29</v>
      </c>
      <c r="C37" s="23" t="s">
        <v>24</v>
      </c>
      <c r="D37" s="23" t="s">
        <v>62</v>
      </c>
      <c r="E37" s="23" t="s">
        <v>30</v>
      </c>
      <c r="F37" s="23"/>
      <c r="G37" s="24">
        <f t="shared" si="3"/>
        <v>100000</v>
      </c>
      <c r="H37" s="24">
        <f t="shared" si="3"/>
        <v>110000</v>
      </c>
      <c r="I37" s="24">
        <f t="shared" si="3"/>
        <v>120000</v>
      </c>
      <c r="J37" s="25"/>
      <c r="K37" s="25"/>
    </row>
    <row r="38" spans="1:11" s="28" customFormat="1" ht="15.75" x14ac:dyDescent="0.2">
      <c r="A38" s="21">
        <v>30</v>
      </c>
      <c r="B38" s="22" t="s">
        <v>55</v>
      </c>
      <c r="C38" s="23" t="s">
        <v>24</v>
      </c>
      <c r="D38" s="23" t="s">
        <v>62</v>
      </c>
      <c r="E38" s="23" t="s">
        <v>56</v>
      </c>
      <c r="F38" s="23"/>
      <c r="G38" s="24">
        <f t="shared" si="3"/>
        <v>100000</v>
      </c>
      <c r="H38" s="24">
        <f t="shared" si="3"/>
        <v>110000</v>
      </c>
      <c r="I38" s="24">
        <f t="shared" si="3"/>
        <v>120000</v>
      </c>
      <c r="J38" s="25"/>
      <c r="K38" s="25"/>
    </row>
    <row r="39" spans="1:11" s="28" customFormat="1" ht="31.5" x14ac:dyDescent="0.2">
      <c r="A39" s="21">
        <v>31</v>
      </c>
      <c r="B39" s="22" t="s">
        <v>63</v>
      </c>
      <c r="C39" s="23" t="s">
        <v>24</v>
      </c>
      <c r="D39" s="23" t="s">
        <v>62</v>
      </c>
      <c r="E39" s="23" t="s">
        <v>64</v>
      </c>
      <c r="F39" s="23"/>
      <c r="G39" s="24">
        <f t="shared" si="3"/>
        <v>100000</v>
      </c>
      <c r="H39" s="24">
        <f t="shared" si="3"/>
        <v>110000</v>
      </c>
      <c r="I39" s="24">
        <f t="shared" si="3"/>
        <v>120000</v>
      </c>
      <c r="J39" s="25"/>
      <c r="K39" s="25"/>
    </row>
    <row r="40" spans="1:11" s="28" customFormat="1" ht="15.75" x14ac:dyDescent="0.2">
      <c r="A40" s="21">
        <v>32</v>
      </c>
      <c r="B40" s="22" t="s">
        <v>47</v>
      </c>
      <c r="C40" s="23" t="s">
        <v>24</v>
      </c>
      <c r="D40" s="23" t="s">
        <v>62</v>
      </c>
      <c r="E40" s="23" t="s">
        <v>64</v>
      </c>
      <c r="F40" s="23" t="s">
        <v>48</v>
      </c>
      <c r="G40" s="24">
        <f t="shared" si="3"/>
        <v>100000</v>
      </c>
      <c r="H40" s="24">
        <f t="shared" si="3"/>
        <v>110000</v>
      </c>
      <c r="I40" s="24">
        <f t="shared" si="3"/>
        <v>120000</v>
      </c>
      <c r="J40" s="25"/>
      <c r="K40" s="25"/>
    </row>
    <row r="41" spans="1:11" s="28" customFormat="1" ht="15.75" x14ac:dyDescent="0.2">
      <c r="A41" s="21">
        <v>33</v>
      </c>
      <c r="B41" s="22" t="s">
        <v>65</v>
      </c>
      <c r="C41" s="23" t="s">
        <v>24</v>
      </c>
      <c r="D41" s="23" t="s">
        <v>62</v>
      </c>
      <c r="E41" s="23" t="s">
        <v>64</v>
      </c>
      <c r="F41" s="23" t="s">
        <v>66</v>
      </c>
      <c r="G41" s="24">
        <v>100000</v>
      </c>
      <c r="H41" s="24">
        <v>110000</v>
      </c>
      <c r="I41" s="24">
        <v>120000</v>
      </c>
      <c r="J41" s="25"/>
      <c r="K41" s="25"/>
    </row>
    <row r="42" spans="1:11" s="28" customFormat="1" ht="15.75" x14ac:dyDescent="0.2">
      <c r="A42" s="21">
        <v>34</v>
      </c>
      <c r="B42" s="22" t="s">
        <v>67</v>
      </c>
      <c r="C42" s="23" t="s">
        <v>24</v>
      </c>
      <c r="D42" s="23" t="s">
        <v>68</v>
      </c>
      <c r="E42" s="23"/>
      <c r="F42" s="23"/>
      <c r="G42" s="24">
        <f t="shared" ref="G42:I43" si="4">G43</f>
        <v>45704</v>
      </c>
      <c r="H42" s="24">
        <f t="shared" si="4"/>
        <v>21917</v>
      </c>
      <c r="I42" s="24">
        <f t="shared" si="4"/>
        <v>21917</v>
      </c>
      <c r="J42" s="25"/>
      <c r="K42" s="25"/>
    </row>
    <row r="43" spans="1:11" s="28" customFormat="1" ht="15.75" x14ac:dyDescent="0.2">
      <c r="A43" s="21">
        <v>35</v>
      </c>
      <c r="B43" s="22" t="s">
        <v>29</v>
      </c>
      <c r="C43" s="23" t="s">
        <v>24</v>
      </c>
      <c r="D43" s="23" t="s">
        <v>68</v>
      </c>
      <c r="E43" s="23" t="s">
        <v>30</v>
      </c>
      <c r="F43" s="23"/>
      <c r="G43" s="24">
        <f t="shared" si="4"/>
        <v>45704</v>
      </c>
      <c r="H43" s="24">
        <f t="shared" si="4"/>
        <v>21917</v>
      </c>
      <c r="I43" s="24">
        <f t="shared" si="4"/>
        <v>21917</v>
      </c>
      <c r="J43" s="25"/>
      <c r="K43" s="25"/>
    </row>
    <row r="44" spans="1:11" s="28" customFormat="1" ht="15.75" x14ac:dyDescent="0.2">
      <c r="A44" s="21">
        <v>36</v>
      </c>
      <c r="B44" s="22" t="s">
        <v>69</v>
      </c>
      <c r="C44" s="23" t="s">
        <v>24</v>
      </c>
      <c r="D44" s="23" t="s">
        <v>68</v>
      </c>
      <c r="E44" s="23" t="s">
        <v>70</v>
      </c>
      <c r="F44" s="23"/>
      <c r="G44" s="24">
        <f>G45+G54+G48+G51</f>
        <v>45704</v>
      </c>
      <c r="H44" s="24">
        <f>H45+H54+H48</f>
        <v>21917</v>
      </c>
      <c r="I44" s="24">
        <f>I45+I54+I48</f>
        <v>21917</v>
      </c>
      <c r="J44" s="25"/>
      <c r="K44" s="25"/>
    </row>
    <row r="45" spans="1:11" s="28" customFormat="1" ht="47.25" hidden="1" x14ac:dyDescent="0.2">
      <c r="A45" s="21">
        <v>31</v>
      </c>
      <c r="B45" s="22" t="s">
        <v>71</v>
      </c>
      <c r="C45" s="23" t="s">
        <v>24</v>
      </c>
      <c r="D45" s="23" t="s">
        <v>68</v>
      </c>
      <c r="E45" s="23" t="s">
        <v>72</v>
      </c>
      <c r="F45" s="23"/>
      <c r="G45" s="24">
        <f t="shared" ref="G45:I46" si="5">G46</f>
        <v>0</v>
      </c>
      <c r="H45" s="24">
        <f t="shared" si="5"/>
        <v>0</v>
      </c>
      <c r="I45" s="24">
        <f t="shared" si="5"/>
        <v>0</v>
      </c>
      <c r="J45" s="25"/>
      <c r="K45" s="25"/>
    </row>
    <row r="46" spans="1:11" s="28" customFormat="1" ht="15.75" hidden="1" x14ac:dyDescent="0.2">
      <c r="A46" s="21">
        <v>32</v>
      </c>
      <c r="B46" s="22" t="s">
        <v>47</v>
      </c>
      <c r="C46" s="23" t="s">
        <v>24</v>
      </c>
      <c r="D46" s="23" t="s">
        <v>68</v>
      </c>
      <c r="E46" s="23" t="s">
        <v>72</v>
      </c>
      <c r="F46" s="23" t="s">
        <v>48</v>
      </c>
      <c r="G46" s="24">
        <f t="shared" si="5"/>
        <v>0</v>
      </c>
      <c r="H46" s="24">
        <f t="shared" si="5"/>
        <v>0</v>
      </c>
      <c r="I46" s="24">
        <f t="shared" si="5"/>
        <v>0</v>
      </c>
      <c r="J46" s="25"/>
      <c r="K46" s="25"/>
    </row>
    <row r="47" spans="1:11" s="28" customFormat="1" ht="15.75" hidden="1" x14ac:dyDescent="0.2">
      <c r="A47" s="21">
        <v>33</v>
      </c>
      <c r="B47" s="22" t="s">
        <v>65</v>
      </c>
      <c r="C47" s="23" t="s">
        <v>24</v>
      </c>
      <c r="D47" s="23" t="s">
        <v>68</v>
      </c>
      <c r="E47" s="23" t="s">
        <v>72</v>
      </c>
      <c r="F47" s="23" t="s">
        <v>66</v>
      </c>
      <c r="G47" s="24">
        <v>0</v>
      </c>
      <c r="H47" s="24">
        <v>0</v>
      </c>
      <c r="I47" s="24">
        <v>0</v>
      </c>
      <c r="J47" s="25"/>
      <c r="K47" s="25"/>
    </row>
    <row r="48" spans="1:11" s="28" customFormat="1" ht="31.5" x14ac:dyDescent="0.2">
      <c r="A48" s="21">
        <v>37</v>
      </c>
      <c r="B48" s="22" t="s">
        <v>73</v>
      </c>
      <c r="C48" s="23" t="s">
        <v>24</v>
      </c>
      <c r="D48" s="23" t="s">
        <v>68</v>
      </c>
      <c r="E48" s="23" t="s">
        <v>74</v>
      </c>
      <c r="F48" s="23"/>
      <c r="G48" s="24">
        <f t="shared" ref="G48:I49" si="6">G49</f>
        <v>3712</v>
      </c>
      <c r="H48" s="24">
        <f t="shared" si="6"/>
        <v>4000</v>
      </c>
      <c r="I48" s="24">
        <f t="shared" si="6"/>
        <v>4000</v>
      </c>
      <c r="J48" s="25"/>
      <c r="K48" s="25"/>
    </row>
    <row r="49" spans="1:11" s="28" customFormat="1" ht="15.75" x14ac:dyDescent="0.2">
      <c r="A49" s="21">
        <v>38</v>
      </c>
      <c r="B49" s="22" t="s">
        <v>47</v>
      </c>
      <c r="C49" s="23" t="s">
        <v>24</v>
      </c>
      <c r="D49" s="23" t="s">
        <v>68</v>
      </c>
      <c r="E49" s="23" t="s">
        <v>74</v>
      </c>
      <c r="F49" s="23" t="s">
        <v>48</v>
      </c>
      <c r="G49" s="24">
        <f t="shared" si="6"/>
        <v>3712</v>
      </c>
      <c r="H49" s="24">
        <f t="shared" si="6"/>
        <v>4000</v>
      </c>
      <c r="I49" s="24">
        <f t="shared" si="6"/>
        <v>4000</v>
      </c>
      <c r="J49" s="25"/>
      <c r="K49" s="25"/>
    </row>
    <row r="50" spans="1:11" s="28" customFormat="1" ht="15.75" x14ac:dyDescent="0.2">
      <c r="A50" s="21">
        <v>39</v>
      </c>
      <c r="B50" s="22" t="s">
        <v>49</v>
      </c>
      <c r="C50" s="23" t="s">
        <v>24</v>
      </c>
      <c r="D50" s="23" t="s">
        <v>68</v>
      </c>
      <c r="E50" s="23" t="s">
        <v>74</v>
      </c>
      <c r="F50" s="23" t="s">
        <v>50</v>
      </c>
      <c r="G50" s="24">
        <v>3712</v>
      </c>
      <c r="H50" s="24">
        <v>4000</v>
      </c>
      <c r="I50" s="24">
        <v>4000</v>
      </c>
      <c r="J50" s="25"/>
      <c r="K50" s="25"/>
    </row>
    <row r="51" spans="1:11" s="28" customFormat="1" ht="31.5" x14ac:dyDescent="0.2">
      <c r="A51" s="21">
        <v>40</v>
      </c>
      <c r="B51" s="22" t="s">
        <v>75</v>
      </c>
      <c r="C51" s="23" t="s">
        <v>24</v>
      </c>
      <c r="D51" s="23" t="s">
        <v>68</v>
      </c>
      <c r="E51" s="23" t="s">
        <v>76</v>
      </c>
      <c r="F51" s="23"/>
      <c r="G51" s="24">
        <f>G52</f>
        <v>25000</v>
      </c>
      <c r="H51" s="24">
        <v>0</v>
      </c>
      <c r="I51" s="24">
        <v>0</v>
      </c>
      <c r="J51" s="25"/>
      <c r="K51" s="25"/>
    </row>
    <row r="52" spans="1:11" s="28" customFormat="1" ht="31.5" x14ac:dyDescent="0.2">
      <c r="A52" s="21">
        <v>41</v>
      </c>
      <c r="B52" s="22" t="s">
        <v>43</v>
      </c>
      <c r="C52" s="23" t="s">
        <v>24</v>
      </c>
      <c r="D52" s="23" t="s">
        <v>68</v>
      </c>
      <c r="E52" s="23" t="s">
        <v>76</v>
      </c>
      <c r="F52" s="23" t="s">
        <v>44</v>
      </c>
      <c r="G52" s="24">
        <f>G53</f>
        <v>25000</v>
      </c>
      <c r="H52" s="24">
        <v>0</v>
      </c>
      <c r="I52" s="24">
        <v>0</v>
      </c>
      <c r="J52" s="25"/>
      <c r="K52" s="25"/>
    </row>
    <row r="53" spans="1:11" s="28" customFormat="1" ht="31.5" x14ac:dyDescent="0.2">
      <c r="A53" s="21">
        <v>42</v>
      </c>
      <c r="B53" s="22" t="s">
        <v>45</v>
      </c>
      <c r="C53" s="23" t="s">
        <v>24</v>
      </c>
      <c r="D53" s="23" t="s">
        <v>68</v>
      </c>
      <c r="E53" s="23" t="s">
        <v>76</v>
      </c>
      <c r="F53" s="23" t="s">
        <v>46</v>
      </c>
      <c r="G53" s="24">
        <v>25000</v>
      </c>
      <c r="H53" s="24">
        <v>0</v>
      </c>
      <c r="I53" s="24">
        <v>0</v>
      </c>
      <c r="J53" s="25">
        <v>35000</v>
      </c>
      <c r="K53" s="25">
        <f>G53-J53</f>
        <v>-10000</v>
      </c>
    </row>
    <row r="54" spans="1:11" s="28" customFormat="1" ht="47.25" x14ac:dyDescent="0.2">
      <c r="A54" s="21">
        <v>43</v>
      </c>
      <c r="B54" s="22" t="s">
        <v>77</v>
      </c>
      <c r="C54" s="23" t="s">
        <v>24</v>
      </c>
      <c r="D54" s="23" t="s">
        <v>68</v>
      </c>
      <c r="E54" s="23" t="s">
        <v>78</v>
      </c>
      <c r="F54" s="23"/>
      <c r="G54" s="24">
        <f>G55+G57</f>
        <v>16992</v>
      </c>
      <c r="H54" s="24">
        <f>H55+H57</f>
        <v>17917</v>
      </c>
      <c r="I54" s="24">
        <f>I55+I57</f>
        <v>17917</v>
      </c>
      <c r="J54" s="25"/>
      <c r="K54" s="25"/>
    </row>
    <row r="55" spans="1:11" s="28" customFormat="1" ht="47.25" x14ac:dyDescent="0.2">
      <c r="A55" s="21">
        <v>44</v>
      </c>
      <c r="B55" s="22" t="s">
        <v>35</v>
      </c>
      <c r="C55" s="23" t="s">
        <v>24</v>
      </c>
      <c r="D55" s="23" t="s">
        <v>68</v>
      </c>
      <c r="E55" s="23" t="s">
        <v>78</v>
      </c>
      <c r="F55" s="23" t="s">
        <v>36</v>
      </c>
      <c r="G55" s="24">
        <f>G56</f>
        <v>14155</v>
      </c>
      <c r="H55" s="24">
        <f>H56</f>
        <v>15080</v>
      </c>
      <c r="I55" s="24">
        <f>I56</f>
        <v>15080</v>
      </c>
      <c r="J55" s="25"/>
      <c r="K55" s="25"/>
    </row>
    <row r="56" spans="1:11" s="28" customFormat="1" ht="15.75" x14ac:dyDescent="0.2">
      <c r="A56" s="21">
        <v>45</v>
      </c>
      <c r="B56" s="22" t="s">
        <v>37</v>
      </c>
      <c r="C56" s="23" t="s">
        <v>24</v>
      </c>
      <c r="D56" s="23" t="s">
        <v>68</v>
      </c>
      <c r="E56" s="23" t="s">
        <v>78</v>
      </c>
      <c r="F56" s="23" t="s">
        <v>38</v>
      </c>
      <c r="G56" s="24">
        <v>14155</v>
      </c>
      <c r="H56" s="24">
        <v>15080</v>
      </c>
      <c r="I56" s="24">
        <v>15080</v>
      </c>
      <c r="J56" s="25">
        <v>14039</v>
      </c>
      <c r="K56" s="25">
        <f>G56-J56</f>
        <v>116</v>
      </c>
    </row>
    <row r="57" spans="1:11" s="28" customFormat="1" ht="31.5" x14ac:dyDescent="0.2">
      <c r="A57" s="21">
        <v>46</v>
      </c>
      <c r="B57" s="22" t="s">
        <v>43</v>
      </c>
      <c r="C57" s="23" t="s">
        <v>24</v>
      </c>
      <c r="D57" s="23" t="s">
        <v>68</v>
      </c>
      <c r="E57" s="23" t="s">
        <v>78</v>
      </c>
      <c r="F57" s="23" t="s">
        <v>44</v>
      </c>
      <c r="G57" s="24">
        <f>G58</f>
        <v>2837</v>
      </c>
      <c r="H57" s="24">
        <f>H58</f>
        <v>2837</v>
      </c>
      <c r="I57" s="24">
        <f>I58</f>
        <v>2837</v>
      </c>
      <c r="J57" s="25"/>
      <c r="K57" s="25"/>
    </row>
    <row r="58" spans="1:11" s="28" customFormat="1" ht="31.5" x14ac:dyDescent="0.2">
      <c r="A58" s="21">
        <v>47</v>
      </c>
      <c r="B58" s="22" t="s">
        <v>45</v>
      </c>
      <c r="C58" s="23" t="s">
        <v>24</v>
      </c>
      <c r="D58" s="23" t="s">
        <v>68</v>
      </c>
      <c r="E58" s="23" t="s">
        <v>78</v>
      </c>
      <c r="F58" s="23" t="s">
        <v>46</v>
      </c>
      <c r="G58" s="24">
        <v>2837</v>
      </c>
      <c r="H58" s="24">
        <v>2837</v>
      </c>
      <c r="I58" s="24">
        <v>2837</v>
      </c>
      <c r="J58" s="25"/>
      <c r="K58" s="25"/>
    </row>
    <row r="59" spans="1:11" s="28" customFormat="1" ht="15.75" x14ac:dyDescent="0.2">
      <c r="A59" s="21">
        <v>48</v>
      </c>
      <c r="B59" s="22" t="s">
        <v>79</v>
      </c>
      <c r="C59" s="23" t="s">
        <v>24</v>
      </c>
      <c r="D59" s="23" t="s">
        <v>80</v>
      </c>
      <c r="E59" s="23"/>
      <c r="F59" s="23"/>
      <c r="G59" s="24">
        <f t="shared" ref="G59:I62" si="7">G60</f>
        <v>386688</v>
      </c>
      <c r="H59" s="24">
        <f t="shared" si="7"/>
        <v>365272</v>
      </c>
      <c r="I59" s="24">
        <f t="shared" si="7"/>
        <v>373831</v>
      </c>
      <c r="J59" s="25"/>
      <c r="K59" s="25"/>
    </row>
    <row r="60" spans="1:11" s="28" customFormat="1" ht="15.75" x14ac:dyDescent="0.2">
      <c r="A60" s="21">
        <v>49</v>
      </c>
      <c r="B60" s="22" t="s">
        <v>81</v>
      </c>
      <c r="C60" s="23" t="s">
        <v>24</v>
      </c>
      <c r="D60" s="23" t="s">
        <v>82</v>
      </c>
      <c r="E60" s="23"/>
      <c r="F60" s="23"/>
      <c r="G60" s="24">
        <f t="shared" si="7"/>
        <v>386688</v>
      </c>
      <c r="H60" s="24">
        <f t="shared" si="7"/>
        <v>365272</v>
      </c>
      <c r="I60" s="24">
        <f t="shared" si="7"/>
        <v>373831</v>
      </c>
      <c r="J60" s="25"/>
      <c r="K60" s="25"/>
    </row>
    <row r="61" spans="1:11" s="28" customFormat="1" ht="15.75" x14ac:dyDescent="0.2">
      <c r="A61" s="21">
        <v>50</v>
      </c>
      <c r="B61" s="22" t="s">
        <v>29</v>
      </c>
      <c r="C61" s="23" t="s">
        <v>24</v>
      </c>
      <c r="D61" s="23" t="s">
        <v>82</v>
      </c>
      <c r="E61" s="23" t="s">
        <v>30</v>
      </c>
      <c r="F61" s="23"/>
      <c r="G61" s="24">
        <f t="shared" si="7"/>
        <v>386688</v>
      </c>
      <c r="H61" s="24">
        <f t="shared" si="7"/>
        <v>365272</v>
      </c>
      <c r="I61" s="24">
        <f t="shared" si="7"/>
        <v>373831</v>
      </c>
      <c r="J61" s="25"/>
      <c r="K61" s="25"/>
    </row>
    <row r="62" spans="1:11" s="28" customFormat="1" ht="15.75" x14ac:dyDescent="0.2">
      <c r="A62" s="21">
        <v>51</v>
      </c>
      <c r="B62" s="22" t="s">
        <v>69</v>
      </c>
      <c r="C62" s="23" t="s">
        <v>24</v>
      </c>
      <c r="D62" s="23" t="s">
        <v>82</v>
      </c>
      <c r="E62" s="23" t="s">
        <v>70</v>
      </c>
      <c r="F62" s="23"/>
      <c r="G62" s="24">
        <f t="shared" si="7"/>
        <v>386688</v>
      </c>
      <c r="H62" s="24">
        <f t="shared" si="7"/>
        <v>365272</v>
      </c>
      <c r="I62" s="24">
        <f t="shared" si="7"/>
        <v>373831</v>
      </c>
      <c r="J62" s="25"/>
      <c r="K62" s="25"/>
    </row>
    <row r="63" spans="1:11" s="28" customFormat="1" ht="31.5" x14ac:dyDescent="0.2">
      <c r="A63" s="21">
        <v>52</v>
      </c>
      <c r="B63" s="22" t="s">
        <v>83</v>
      </c>
      <c r="C63" s="23" t="s">
        <v>24</v>
      </c>
      <c r="D63" s="23" t="s">
        <v>82</v>
      </c>
      <c r="E63" s="23" t="s">
        <v>84</v>
      </c>
      <c r="F63" s="23"/>
      <c r="G63" s="24">
        <f>G64+G66</f>
        <v>386688</v>
      </c>
      <c r="H63" s="24">
        <f>H64+H66</f>
        <v>365272</v>
      </c>
      <c r="I63" s="24">
        <f>I64+I66</f>
        <v>373831</v>
      </c>
      <c r="J63" s="25"/>
      <c r="K63" s="25"/>
    </row>
    <row r="64" spans="1:11" s="28" customFormat="1" ht="47.25" x14ac:dyDescent="0.2">
      <c r="A64" s="21">
        <v>53</v>
      </c>
      <c r="B64" s="22" t="s">
        <v>35</v>
      </c>
      <c r="C64" s="23" t="s">
        <v>24</v>
      </c>
      <c r="D64" s="23" t="s">
        <v>82</v>
      </c>
      <c r="E64" s="23" t="s">
        <v>84</v>
      </c>
      <c r="F64" s="23" t="s">
        <v>36</v>
      </c>
      <c r="G64" s="24">
        <f>G65</f>
        <v>330708</v>
      </c>
      <c r="H64" s="24">
        <f>H65</f>
        <v>321854</v>
      </c>
      <c r="I64" s="24">
        <f>I65</f>
        <v>321854</v>
      </c>
      <c r="J64" s="25"/>
      <c r="K64" s="25"/>
    </row>
    <row r="65" spans="1:11" s="28" customFormat="1" ht="15.75" x14ac:dyDescent="0.2">
      <c r="A65" s="21">
        <v>54</v>
      </c>
      <c r="B65" s="22" t="s">
        <v>37</v>
      </c>
      <c r="C65" s="23" t="s">
        <v>24</v>
      </c>
      <c r="D65" s="23" t="s">
        <v>82</v>
      </c>
      <c r="E65" s="23" t="s">
        <v>84</v>
      </c>
      <c r="F65" s="23" t="s">
        <v>38</v>
      </c>
      <c r="G65" s="24">
        <v>330708</v>
      </c>
      <c r="H65" s="24">
        <v>321854</v>
      </c>
      <c r="I65" s="24">
        <v>321854</v>
      </c>
      <c r="J65" s="25"/>
      <c r="K65" s="25"/>
    </row>
    <row r="66" spans="1:11" s="28" customFormat="1" ht="31.5" x14ac:dyDescent="0.2">
      <c r="A66" s="21">
        <v>55</v>
      </c>
      <c r="B66" s="22" t="s">
        <v>43</v>
      </c>
      <c r="C66" s="23" t="s">
        <v>24</v>
      </c>
      <c r="D66" s="23" t="s">
        <v>82</v>
      </c>
      <c r="E66" s="23" t="s">
        <v>84</v>
      </c>
      <c r="F66" s="23" t="s">
        <v>44</v>
      </c>
      <c r="G66" s="24">
        <f>G67</f>
        <v>55980</v>
      </c>
      <c r="H66" s="24">
        <f>H67</f>
        <v>43418</v>
      </c>
      <c r="I66" s="24">
        <f>I67</f>
        <v>51977</v>
      </c>
      <c r="J66" s="25"/>
      <c r="K66" s="25"/>
    </row>
    <row r="67" spans="1:11" s="28" customFormat="1" ht="31.5" x14ac:dyDescent="0.2">
      <c r="A67" s="21">
        <v>56</v>
      </c>
      <c r="B67" s="22" t="s">
        <v>45</v>
      </c>
      <c r="C67" s="23" t="s">
        <v>24</v>
      </c>
      <c r="D67" s="23" t="s">
        <v>82</v>
      </c>
      <c r="E67" s="23" t="s">
        <v>84</v>
      </c>
      <c r="F67" s="23" t="s">
        <v>46</v>
      </c>
      <c r="G67" s="24">
        <v>55980</v>
      </c>
      <c r="H67" s="24">
        <v>43418</v>
      </c>
      <c r="I67" s="24">
        <v>51977</v>
      </c>
      <c r="J67" s="25"/>
      <c r="K67" s="25"/>
    </row>
    <row r="68" spans="1:11" s="28" customFormat="1" ht="31.5" x14ac:dyDescent="0.2">
      <c r="A68" s="21">
        <v>57</v>
      </c>
      <c r="B68" s="22" t="s">
        <v>85</v>
      </c>
      <c r="C68" s="23" t="s">
        <v>24</v>
      </c>
      <c r="D68" s="23" t="s">
        <v>86</v>
      </c>
      <c r="E68" s="23"/>
      <c r="F68" s="23"/>
      <c r="G68" s="24">
        <f>G69+G80+G87</f>
        <v>391857</v>
      </c>
      <c r="H68" s="24">
        <f>H69+H80+H87</f>
        <v>488290</v>
      </c>
      <c r="I68" s="24">
        <f>I69+I80+I87</f>
        <v>489290</v>
      </c>
      <c r="J68" s="25"/>
      <c r="K68" s="25"/>
    </row>
    <row r="69" spans="1:11" s="28" customFormat="1" ht="31.5" x14ac:dyDescent="0.2">
      <c r="A69" s="21">
        <v>58</v>
      </c>
      <c r="B69" s="22" t="s">
        <v>87</v>
      </c>
      <c r="C69" s="23" t="s">
        <v>24</v>
      </c>
      <c r="D69" s="23" t="s">
        <v>88</v>
      </c>
      <c r="E69" s="23"/>
      <c r="F69" s="23"/>
      <c r="G69" s="24">
        <f t="shared" ref="G69:I70" si="8">G70</f>
        <v>182000</v>
      </c>
      <c r="H69" s="24">
        <f t="shared" si="8"/>
        <v>197290</v>
      </c>
      <c r="I69" s="24">
        <f t="shared" si="8"/>
        <v>198290</v>
      </c>
      <c r="J69" s="25"/>
      <c r="K69" s="25"/>
    </row>
    <row r="70" spans="1:11" s="28" customFormat="1" ht="15.75" x14ac:dyDescent="0.2">
      <c r="A70" s="21">
        <v>59</v>
      </c>
      <c r="B70" s="22" t="s">
        <v>89</v>
      </c>
      <c r="C70" s="23" t="s">
        <v>24</v>
      </c>
      <c r="D70" s="23" t="s">
        <v>88</v>
      </c>
      <c r="E70" s="23" t="s">
        <v>90</v>
      </c>
      <c r="F70" s="23"/>
      <c r="G70" s="24">
        <f t="shared" si="8"/>
        <v>182000</v>
      </c>
      <c r="H70" s="24">
        <f t="shared" si="8"/>
        <v>197290</v>
      </c>
      <c r="I70" s="24">
        <f t="shared" si="8"/>
        <v>198290</v>
      </c>
      <c r="J70" s="25"/>
      <c r="K70" s="25"/>
    </row>
    <row r="71" spans="1:11" s="28" customFormat="1" ht="31.5" x14ac:dyDescent="0.2">
      <c r="A71" s="21">
        <v>60</v>
      </c>
      <c r="B71" s="22" t="s">
        <v>91</v>
      </c>
      <c r="C71" s="23" t="s">
        <v>24</v>
      </c>
      <c r="D71" s="23" t="s">
        <v>88</v>
      </c>
      <c r="E71" s="23" t="s">
        <v>92</v>
      </c>
      <c r="F71" s="23"/>
      <c r="G71" s="24">
        <f>G72+G75</f>
        <v>182000</v>
      </c>
      <c r="H71" s="24">
        <f>H72+H75</f>
        <v>197290</v>
      </c>
      <c r="I71" s="24">
        <f>I72+I75</f>
        <v>198290</v>
      </c>
      <c r="J71" s="25"/>
      <c r="K71" s="25"/>
    </row>
    <row r="72" spans="1:11" s="28" customFormat="1" ht="63" x14ac:dyDescent="0.2">
      <c r="A72" s="21">
        <v>61</v>
      </c>
      <c r="B72" s="22" t="s">
        <v>93</v>
      </c>
      <c r="C72" s="23" t="s">
        <v>24</v>
      </c>
      <c r="D72" s="23" t="s">
        <v>88</v>
      </c>
      <c r="E72" s="23" t="s">
        <v>94</v>
      </c>
      <c r="F72" s="23"/>
      <c r="G72" s="24">
        <f t="shared" ref="G72:I73" si="9">G73</f>
        <v>0</v>
      </c>
      <c r="H72" s="24">
        <f t="shared" si="9"/>
        <v>15000</v>
      </c>
      <c r="I72" s="24">
        <f t="shared" si="9"/>
        <v>15000</v>
      </c>
      <c r="J72" s="25"/>
      <c r="K72" s="25"/>
    </row>
    <row r="73" spans="1:11" s="28" customFormat="1" ht="31.5" x14ac:dyDescent="0.2">
      <c r="A73" s="21">
        <v>62</v>
      </c>
      <c r="B73" s="22" t="s">
        <v>43</v>
      </c>
      <c r="C73" s="23" t="s">
        <v>24</v>
      </c>
      <c r="D73" s="23" t="s">
        <v>88</v>
      </c>
      <c r="E73" s="23" t="s">
        <v>94</v>
      </c>
      <c r="F73" s="23" t="s">
        <v>44</v>
      </c>
      <c r="G73" s="24">
        <f t="shared" si="9"/>
        <v>0</v>
      </c>
      <c r="H73" s="24">
        <f t="shared" si="9"/>
        <v>15000</v>
      </c>
      <c r="I73" s="24">
        <f t="shared" si="9"/>
        <v>15000</v>
      </c>
      <c r="J73" s="25"/>
      <c r="K73" s="25"/>
    </row>
    <row r="74" spans="1:11" s="28" customFormat="1" ht="31.5" x14ac:dyDescent="0.2">
      <c r="A74" s="21">
        <v>63</v>
      </c>
      <c r="B74" s="22" t="s">
        <v>45</v>
      </c>
      <c r="C74" s="23" t="s">
        <v>24</v>
      </c>
      <c r="D74" s="23" t="s">
        <v>88</v>
      </c>
      <c r="E74" s="23" t="s">
        <v>94</v>
      </c>
      <c r="F74" s="23" t="s">
        <v>46</v>
      </c>
      <c r="G74" s="24">
        <v>0</v>
      </c>
      <c r="H74" s="24">
        <v>15000</v>
      </c>
      <c r="I74" s="24">
        <v>15000</v>
      </c>
      <c r="J74" s="25">
        <v>15000</v>
      </c>
      <c r="K74" s="25">
        <f>G74-J74</f>
        <v>-15000</v>
      </c>
    </row>
    <row r="75" spans="1:11" s="28" customFormat="1" ht="63" x14ac:dyDescent="0.2">
      <c r="A75" s="21">
        <v>64</v>
      </c>
      <c r="B75" s="22" t="s">
        <v>95</v>
      </c>
      <c r="C75" s="23" t="s">
        <v>24</v>
      </c>
      <c r="D75" s="23" t="s">
        <v>88</v>
      </c>
      <c r="E75" s="23" t="s">
        <v>96</v>
      </c>
      <c r="F75" s="23"/>
      <c r="G75" s="24">
        <f>G76+G78</f>
        <v>182000</v>
      </c>
      <c r="H75" s="24">
        <f>H76+H78</f>
        <v>182290</v>
      </c>
      <c r="I75" s="24">
        <f>I76+I78</f>
        <v>183290</v>
      </c>
      <c r="J75" s="25"/>
      <c r="K75" s="25"/>
    </row>
    <row r="76" spans="1:11" s="28" customFormat="1" ht="31.5" x14ac:dyDescent="0.2">
      <c r="A76" s="21">
        <v>65</v>
      </c>
      <c r="B76" s="22" t="s">
        <v>43</v>
      </c>
      <c r="C76" s="23" t="s">
        <v>24</v>
      </c>
      <c r="D76" s="23" t="s">
        <v>88</v>
      </c>
      <c r="E76" s="23" t="s">
        <v>96</v>
      </c>
      <c r="F76" s="23" t="s">
        <v>44</v>
      </c>
      <c r="G76" s="24">
        <f>G77</f>
        <v>77000</v>
      </c>
      <c r="H76" s="24">
        <f>H77</f>
        <v>78000</v>
      </c>
      <c r="I76" s="24">
        <f>I77</f>
        <v>79000</v>
      </c>
      <c r="J76" s="25"/>
      <c r="K76" s="25"/>
    </row>
    <row r="77" spans="1:11" s="28" customFormat="1" ht="31.5" x14ac:dyDescent="0.2">
      <c r="A77" s="21">
        <v>66</v>
      </c>
      <c r="B77" s="22" t="s">
        <v>45</v>
      </c>
      <c r="C77" s="23" t="s">
        <v>24</v>
      </c>
      <c r="D77" s="23" t="s">
        <v>88</v>
      </c>
      <c r="E77" s="23" t="s">
        <v>96</v>
      </c>
      <c r="F77" s="23" t="s">
        <v>46</v>
      </c>
      <c r="G77" s="24">
        <v>77000</v>
      </c>
      <c r="H77" s="24">
        <v>78000</v>
      </c>
      <c r="I77" s="24">
        <v>79000</v>
      </c>
      <c r="J77" s="25"/>
      <c r="K77" s="25"/>
    </row>
    <row r="78" spans="1:11" s="28" customFormat="1" ht="15.75" x14ac:dyDescent="0.2">
      <c r="A78" s="21">
        <v>67</v>
      </c>
      <c r="B78" s="22" t="s">
        <v>97</v>
      </c>
      <c r="C78" s="23" t="s">
        <v>24</v>
      </c>
      <c r="D78" s="23" t="s">
        <v>88</v>
      </c>
      <c r="E78" s="23" t="s">
        <v>96</v>
      </c>
      <c r="F78" s="23" t="s">
        <v>98</v>
      </c>
      <c r="G78" s="24">
        <f>G79</f>
        <v>105000</v>
      </c>
      <c r="H78" s="24">
        <f>H79</f>
        <v>104290</v>
      </c>
      <c r="I78" s="24">
        <f>I79</f>
        <v>104290</v>
      </c>
      <c r="J78" s="25"/>
      <c r="K78" s="25"/>
    </row>
    <row r="79" spans="1:11" s="28" customFormat="1" ht="15.75" x14ac:dyDescent="0.2">
      <c r="A79" s="21">
        <v>68</v>
      </c>
      <c r="B79" s="22" t="s">
        <v>99</v>
      </c>
      <c r="C79" s="23" t="s">
        <v>24</v>
      </c>
      <c r="D79" s="23" t="s">
        <v>88</v>
      </c>
      <c r="E79" s="23" t="s">
        <v>96</v>
      </c>
      <c r="F79" s="23" t="s">
        <v>100</v>
      </c>
      <c r="G79" s="24">
        <v>105000</v>
      </c>
      <c r="H79" s="24">
        <v>104290</v>
      </c>
      <c r="I79" s="24">
        <v>104290</v>
      </c>
      <c r="J79" s="25"/>
      <c r="K79" s="25"/>
    </row>
    <row r="80" spans="1:11" s="28" customFormat="1" ht="15.75" x14ac:dyDescent="0.2">
      <c r="A80" s="21">
        <v>69</v>
      </c>
      <c r="B80" s="22" t="s">
        <v>101</v>
      </c>
      <c r="C80" s="23" t="s">
        <v>24</v>
      </c>
      <c r="D80" s="23" t="s">
        <v>102</v>
      </c>
      <c r="E80" s="23"/>
      <c r="F80" s="23"/>
      <c r="G80" s="24">
        <f t="shared" ref="G80:I82" si="10">G81</f>
        <v>202857</v>
      </c>
      <c r="H80" s="24">
        <f t="shared" si="10"/>
        <v>284000</v>
      </c>
      <c r="I80" s="24">
        <f t="shared" si="10"/>
        <v>284000</v>
      </c>
      <c r="J80" s="25"/>
      <c r="K80" s="25"/>
    </row>
    <row r="81" spans="1:11" s="28" customFormat="1" ht="15.75" x14ac:dyDescent="0.2">
      <c r="A81" s="21">
        <v>70</v>
      </c>
      <c r="B81" s="22" t="s">
        <v>89</v>
      </c>
      <c r="C81" s="23" t="s">
        <v>24</v>
      </c>
      <c r="D81" s="23" t="s">
        <v>102</v>
      </c>
      <c r="E81" s="23" t="s">
        <v>90</v>
      </c>
      <c r="F81" s="23"/>
      <c r="G81" s="24">
        <f t="shared" si="10"/>
        <v>202857</v>
      </c>
      <c r="H81" s="24">
        <f t="shared" si="10"/>
        <v>284000</v>
      </c>
      <c r="I81" s="24">
        <f t="shared" si="10"/>
        <v>284000</v>
      </c>
      <c r="J81" s="25"/>
      <c r="K81" s="25"/>
    </row>
    <row r="82" spans="1:11" s="28" customFormat="1" ht="31.5" x14ac:dyDescent="0.2">
      <c r="A82" s="21">
        <v>71</v>
      </c>
      <c r="B82" s="22" t="s">
        <v>91</v>
      </c>
      <c r="C82" s="23" t="s">
        <v>24</v>
      </c>
      <c r="D82" s="23" t="s">
        <v>102</v>
      </c>
      <c r="E82" s="23" t="s">
        <v>92</v>
      </c>
      <c r="F82" s="23"/>
      <c r="G82" s="24">
        <f t="shared" si="10"/>
        <v>202857</v>
      </c>
      <c r="H82" s="24">
        <f t="shared" si="10"/>
        <v>284000</v>
      </c>
      <c r="I82" s="24">
        <f t="shared" si="10"/>
        <v>284000</v>
      </c>
      <c r="J82" s="25"/>
      <c r="K82" s="25"/>
    </row>
    <row r="83" spans="1:11" s="28" customFormat="1" ht="63" x14ac:dyDescent="0.2">
      <c r="A83" s="21">
        <v>72</v>
      </c>
      <c r="B83" s="22" t="s">
        <v>103</v>
      </c>
      <c r="C83" s="23" t="s">
        <v>24</v>
      </c>
      <c r="D83" s="23" t="s">
        <v>102</v>
      </c>
      <c r="E83" s="23" t="s">
        <v>104</v>
      </c>
      <c r="F83" s="23"/>
      <c r="G83" s="24">
        <f>G85</f>
        <v>202857</v>
      </c>
      <c r="H83" s="24">
        <f>H85</f>
        <v>284000</v>
      </c>
      <c r="I83" s="24">
        <f>I85</f>
        <v>284000</v>
      </c>
      <c r="J83" s="25"/>
      <c r="K83" s="25"/>
    </row>
    <row r="84" spans="1:11" s="28" customFormat="1" ht="15.75" x14ac:dyDescent="0.2">
      <c r="A84" s="21">
        <v>73</v>
      </c>
      <c r="B84" s="22" t="s">
        <v>105</v>
      </c>
      <c r="C84" s="23" t="s">
        <v>24</v>
      </c>
      <c r="D84" s="23" t="s">
        <v>102</v>
      </c>
      <c r="E84" s="23" t="s">
        <v>104</v>
      </c>
      <c r="F84" s="23"/>
      <c r="G84" s="24">
        <v>10143</v>
      </c>
      <c r="H84" s="24">
        <v>14200</v>
      </c>
      <c r="I84" s="24">
        <v>14200</v>
      </c>
      <c r="J84" s="25"/>
      <c r="K84" s="25"/>
    </row>
    <row r="85" spans="1:11" s="28" customFormat="1" ht="31.5" x14ac:dyDescent="0.2">
      <c r="A85" s="21">
        <v>74</v>
      </c>
      <c r="B85" s="22" t="s">
        <v>43</v>
      </c>
      <c r="C85" s="23" t="s">
        <v>24</v>
      </c>
      <c r="D85" s="23" t="s">
        <v>102</v>
      </c>
      <c r="E85" s="23" t="s">
        <v>104</v>
      </c>
      <c r="F85" s="23" t="s">
        <v>44</v>
      </c>
      <c r="G85" s="24">
        <f>G86</f>
        <v>202857</v>
      </c>
      <c r="H85" s="24">
        <f>H86</f>
        <v>284000</v>
      </c>
      <c r="I85" s="24">
        <f>I86</f>
        <v>284000</v>
      </c>
      <c r="J85" s="25"/>
      <c r="K85" s="25"/>
    </row>
    <row r="86" spans="1:11" s="28" customFormat="1" ht="31.5" x14ac:dyDescent="0.2">
      <c r="A86" s="21">
        <v>75</v>
      </c>
      <c r="B86" s="22" t="s">
        <v>45</v>
      </c>
      <c r="C86" s="23" t="s">
        <v>24</v>
      </c>
      <c r="D86" s="23" t="s">
        <v>102</v>
      </c>
      <c r="E86" s="23" t="s">
        <v>104</v>
      </c>
      <c r="F86" s="23" t="s">
        <v>46</v>
      </c>
      <c r="G86" s="24">
        <v>202857</v>
      </c>
      <c r="H86" s="24">
        <v>284000</v>
      </c>
      <c r="I86" s="24">
        <v>284000</v>
      </c>
      <c r="J86" s="25"/>
      <c r="K86" s="25"/>
    </row>
    <row r="87" spans="1:11" s="28" customFormat="1" ht="31.5" x14ac:dyDescent="0.2">
      <c r="A87" s="21">
        <v>76</v>
      </c>
      <c r="B87" s="22" t="s">
        <v>106</v>
      </c>
      <c r="C87" s="23" t="s">
        <v>24</v>
      </c>
      <c r="D87" s="23" t="s">
        <v>107</v>
      </c>
      <c r="E87" s="23"/>
      <c r="F87" s="23"/>
      <c r="G87" s="24">
        <f t="shared" ref="G87:I91" si="11">G88</f>
        <v>7000</v>
      </c>
      <c r="H87" s="24">
        <f t="shared" si="11"/>
        <v>7000</v>
      </c>
      <c r="I87" s="24">
        <f t="shared" si="11"/>
        <v>7000</v>
      </c>
      <c r="J87" s="25"/>
      <c r="K87" s="25"/>
    </row>
    <row r="88" spans="1:11" s="28" customFormat="1" ht="15.75" x14ac:dyDescent="0.2">
      <c r="A88" s="21">
        <v>77</v>
      </c>
      <c r="B88" s="22" t="s">
        <v>89</v>
      </c>
      <c r="C88" s="23" t="s">
        <v>24</v>
      </c>
      <c r="D88" s="23" t="s">
        <v>107</v>
      </c>
      <c r="E88" s="23" t="s">
        <v>90</v>
      </c>
      <c r="F88" s="23"/>
      <c r="G88" s="24">
        <f t="shared" si="11"/>
        <v>7000</v>
      </c>
      <c r="H88" s="24">
        <f t="shared" si="11"/>
        <v>7000</v>
      </c>
      <c r="I88" s="24">
        <f t="shared" si="11"/>
        <v>7000</v>
      </c>
      <c r="J88" s="25"/>
      <c r="K88" s="25"/>
    </row>
    <row r="89" spans="1:11" s="28" customFormat="1" ht="31.5" x14ac:dyDescent="0.2">
      <c r="A89" s="21">
        <v>78</v>
      </c>
      <c r="B89" s="22" t="s">
        <v>108</v>
      </c>
      <c r="C89" s="23" t="s">
        <v>24</v>
      </c>
      <c r="D89" s="23" t="s">
        <v>107</v>
      </c>
      <c r="E89" s="23" t="s">
        <v>109</v>
      </c>
      <c r="F89" s="23"/>
      <c r="G89" s="24">
        <f t="shared" si="11"/>
        <v>7000</v>
      </c>
      <c r="H89" s="24">
        <f t="shared" si="11"/>
        <v>7000</v>
      </c>
      <c r="I89" s="24">
        <f t="shared" si="11"/>
        <v>7000</v>
      </c>
      <c r="J89" s="25"/>
      <c r="K89" s="25"/>
    </row>
    <row r="90" spans="1:11" s="28" customFormat="1" ht="63" x14ac:dyDescent="0.2">
      <c r="A90" s="21">
        <v>79</v>
      </c>
      <c r="B90" s="22" t="s">
        <v>110</v>
      </c>
      <c r="C90" s="23" t="s">
        <v>24</v>
      </c>
      <c r="D90" s="23" t="s">
        <v>107</v>
      </c>
      <c r="E90" s="23" t="s">
        <v>111</v>
      </c>
      <c r="F90" s="23"/>
      <c r="G90" s="24">
        <f t="shared" si="11"/>
        <v>7000</v>
      </c>
      <c r="H90" s="24">
        <f t="shared" si="11"/>
        <v>7000</v>
      </c>
      <c r="I90" s="24">
        <f t="shared" si="11"/>
        <v>7000</v>
      </c>
      <c r="J90" s="25"/>
      <c r="K90" s="25"/>
    </row>
    <row r="91" spans="1:11" s="28" customFormat="1" ht="31.5" x14ac:dyDescent="0.2">
      <c r="A91" s="21">
        <v>80</v>
      </c>
      <c r="B91" s="22" t="s">
        <v>43</v>
      </c>
      <c r="C91" s="23" t="s">
        <v>24</v>
      </c>
      <c r="D91" s="23" t="s">
        <v>107</v>
      </c>
      <c r="E91" s="23" t="s">
        <v>111</v>
      </c>
      <c r="F91" s="23" t="s">
        <v>44</v>
      </c>
      <c r="G91" s="24">
        <f t="shared" si="11"/>
        <v>7000</v>
      </c>
      <c r="H91" s="24">
        <f t="shared" si="11"/>
        <v>7000</v>
      </c>
      <c r="I91" s="24">
        <f t="shared" si="11"/>
        <v>7000</v>
      </c>
      <c r="J91" s="25"/>
      <c r="K91" s="25"/>
    </row>
    <row r="92" spans="1:11" s="28" customFormat="1" ht="31.5" x14ac:dyDescent="0.2">
      <c r="A92" s="21">
        <v>81</v>
      </c>
      <c r="B92" s="22" t="s">
        <v>45</v>
      </c>
      <c r="C92" s="23" t="s">
        <v>24</v>
      </c>
      <c r="D92" s="23" t="s">
        <v>107</v>
      </c>
      <c r="E92" s="23" t="s">
        <v>111</v>
      </c>
      <c r="F92" s="23" t="s">
        <v>46</v>
      </c>
      <c r="G92" s="24">
        <v>7000</v>
      </c>
      <c r="H92" s="24">
        <v>7000</v>
      </c>
      <c r="I92" s="24">
        <v>7000</v>
      </c>
      <c r="J92" s="25"/>
      <c r="K92" s="25"/>
    </row>
    <row r="93" spans="1:11" s="28" customFormat="1" ht="15.75" x14ac:dyDescent="0.2">
      <c r="A93" s="21">
        <v>82</v>
      </c>
      <c r="B93" s="22" t="s">
        <v>112</v>
      </c>
      <c r="C93" s="23" t="s">
        <v>24</v>
      </c>
      <c r="D93" s="23" t="s">
        <v>113</v>
      </c>
      <c r="E93" s="23"/>
      <c r="F93" s="23"/>
      <c r="G93" s="24">
        <f>G100+G127+G94</f>
        <v>2759294</v>
      </c>
      <c r="H93" s="24">
        <f>H100+H127+H94</f>
        <v>2302520</v>
      </c>
      <c r="I93" s="24">
        <f>I100+I127+I94</f>
        <v>2282347</v>
      </c>
      <c r="J93" s="25"/>
      <c r="K93" s="25"/>
    </row>
    <row r="94" spans="1:11" ht="15.75" hidden="1" x14ac:dyDescent="0.2">
      <c r="A94" s="21">
        <v>72</v>
      </c>
      <c r="B94" s="22" t="s">
        <v>114</v>
      </c>
      <c r="C94" s="23" t="s">
        <v>24</v>
      </c>
      <c r="D94" s="23" t="s">
        <v>115</v>
      </c>
      <c r="E94" s="23"/>
      <c r="F94" s="23"/>
      <c r="G94" s="24">
        <f t="shared" ref="G94:I98" si="12">G95</f>
        <v>0</v>
      </c>
      <c r="H94" s="24">
        <f t="shared" si="12"/>
        <v>0</v>
      </c>
      <c r="I94" s="24">
        <f t="shared" si="12"/>
        <v>0</v>
      </c>
    </row>
    <row r="95" spans="1:11" ht="15.75" hidden="1" x14ac:dyDescent="0.2">
      <c r="A95" s="21">
        <v>73</v>
      </c>
      <c r="B95" s="22" t="s">
        <v>29</v>
      </c>
      <c r="C95" s="23" t="s">
        <v>24</v>
      </c>
      <c r="D95" s="23" t="s">
        <v>115</v>
      </c>
      <c r="E95" s="23" t="s">
        <v>30</v>
      </c>
      <c r="F95" s="23"/>
      <c r="G95" s="24">
        <f t="shared" si="12"/>
        <v>0</v>
      </c>
      <c r="H95" s="24">
        <f t="shared" si="12"/>
        <v>0</v>
      </c>
      <c r="I95" s="24">
        <f t="shared" si="12"/>
        <v>0</v>
      </c>
    </row>
    <row r="96" spans="1:11" ht="15.75" hidden="1" x14ac:dyDescent="0.2">
      <c r="A96" s="21">
        <v>74</v>
      </c>
      <c r="B96" s="22" t="s">
        <v>55</v>
      </c>
      <c r="C96" s="23" t="s">
        <v>24</v>
      </c>
      <c r="D96" s="23" t="s">
        <v>115</v>
      </c>
      <c r="E96" s="23" t="s">
        <v>56</v>
      </c>
      <c r="F96" s="23"/>
      <c r="G96" s="24">
        <f t="shared" si="12"/>
        <v>0</v>
      </c>
      <c r="H96" s="24">
        <f t="shared" si="12"/>
        <v>0</v>
      </c>
      <c r="I96" s="24">
        <f t="shared" si="12"/>
        <v>0</v>
      </c>
    </row>
    <row r="97" spans="1:11" ht="31.5" hidden="1" x14ac:dyDescent="0.2">
      <c r="A97" s="21">
        <v>75</v>
      </c>
      <c r="B97" s="22" t="s">
        <v>63</v>
      </c>
      <c r="C97" s="23" t="s">
        <v>24</v>
      </c>
      <c r="D97" s="23" t="s">
        <v>115</v>
      </c>
      <c r="E97" s="23" t="s">
        <v>64</v>
      </c>
      <c r="F97" s="23"/>
      <c r="G97" s="24">
        <f t="shared" si="12"/>
        <v>0</v>
      </c>
      <c r="H97" s="24">
        <f t="shared" si="12"/>
        <v>0</v>
      </c>
      <c r="I97" s="24">
        <f t="shared" si="12"/>
        <v>0</v>
      </c>
    </row>
    <row r="98" spans="1:11" ht="31.5" hidden="1" x14ac:dyDescent="0.2">
      <c r="A98" s="21">
        <v>76</v>
      </c>
      <c r="B98" s="22" t="s">
        <v>43</v>
      </c>
      <c r="C98" s="23" t="s">
        <v>24</v>
      </c>
      <c r="D98" s="23" t="s">
        <v>115</v>
      </c>
      <c r="E98" s="23" t="s">
        <v>64</v>
      </c>
      <c r="F98" s="23" t="s">
        <v>44</v>
      </c>
      <c r="G98" s="24">
        <f t="shared" si="12"/>
        <v>0</v>
      </c>
      <c r="H98" s="24">
        <f t="shared" si="12"/>
        <v>0</v>
      </c>
      <c r="I98" s="24">
        <f t="shared" si="12"/>
        <v>0</v>
      </c>
    </row>
    <row r="99" spans="1:11" ht="31.5" hidden="1" x14ac:dyDescent="0.2">
      <c r="A99" s="21">
        <v>77</v>
      </c>
      <c r="B99" s="22" t="s">
        <v>45</v>
      </c>
      <c r="C99" s="23" t="s">
        <v>24</v>
      </c>
      <c r="D99" s="23" t="s">
        <v>115</v>
      </c>
      <c r="E99" s="23" t="s">
        <v>64</v>
      </c>
      <c r="F99" s="23" t="s">
        <v>46</v>
      </c>
      <c r="G99" s="24">
        <v>0</v>
      </c>
      <c r="H99" s="24">
        <v>0</v>
      </c>
      <c r="I99" s="24">
        <v>0</v>
      </c>
    </row>
    <row r="100" spans="1:11" s="28" customFormat="1" ht="15.75" x14ac:dyDescent="0.2">
      <c r="A100" s="21">
        <v>83</v>
      </c>
      <c r="B100" s="22" t="s">
        <v>116</v>
      </c>
      <c r="C100" s="23" t="s">
        <v>24</v>
      </c>
      <c r="D100" s="23" t="s">
        <v>117</v>
      </c>
      <c r="E100" s="23"/>
      <c r="F100" s="23"/>
      <c r="G100" s="24">
        <f t="shared" ref="G100:I101" si="13">G101</f>
        <v>2725294</v>
      </c>
      <c r="H100" s="24">
        <f t="shared" si="13"/>
        <v>2302520</v>
      </c>
      <c r="I100" s="24">
        <f t="shared" si="13"/>
        <v>2282347</v>
      </c>
      <c r="J100" s="25"/>
      <c r="K100" s="25"/>
    </row>
    <row r="101" spans="1:11" s="28" customFormat="1" ht="15.75" x14ac:dyDescent="0.2">
      <c r="A101" s="21">
        <v>84</v>
      </c>
      <c r="B101" s="22" t="s">
        <v>89</v>
      </c>
      <c r="C101" s="23" t="s">
        <v>24</v>
      </c>
      <c r="D101" s="23" t="s">
        <v>117</v>
      </c>
      <c r="E101" s="23" t="s">
        <v>90</v>
      </c>
      <c r="F101" s="23"/>
      <c r="G101" s="24">
        <f t="shared" si="13"/>
        <v>2725294</v>
      </c>
      <c r="H101" s="24">
        <f t="shared" si="13"/>
        <v>2302520</v>
      </c>
      <c r="I101" s="24">
        <f t="shared" si="13"/>
        <v>2282347</v>
      </c>
      <c r="J101" s="25"/>
      <c r="K101" s="25"/>
    </row>
    <row r="102" spans="1:11" s="28" customFormat="1" ht="31.5" x14ac:dyDescent="0.2">
      <c r="A102" s="21">
        <v>85</v>
      </c>
      <c r="B102" s="22" t="s">
        <v>118</v>
      </c>
      <c r="C102" s="23" t="s">
        <v>24</v>
      </c>
      <c r="D102" s="23" t="s">
        <v>117</v>
      </c>
      <c r="E102" s="23" t="s">
        <v>119</v>
      </c>
      <c r="F102" s="23"/>
      <c r="G102" s="24">
        <f>G103++G106+G109+G123+G115+G119+G112</f>
        <v>2725294</v>
      </c>
      <c r="H102" s="24">
        <f>H103++H106+H109+H123+H115+H119+H112</f>
        <v>2302520</v>
      </c>
      <c r="I102" s="24">
        <f>I103++I106+I109+I123+I115+I119+I112</f>
        <v>2282347</v>
      </c>
      <c r="J102" s="25"/>
      <c r="K102" s="25"/>
    </row>
    <row r="103" spans="1:11" s="28" customFormat="1" ht="63" x14ac:dyDescent="0.2">
      <c r="A103" s="21">
        <v>86</v>
      </c>
      <c r="B103" s="22" t="s">
        <v>120</v>
      </c>
      <c r="C103" s="23" t="s">
        <v>24</v>
      </c>
      <c r="D103" s="23" t="s">
        <v>117</v>
      </c>
      <c r="E103" s="23" t="s">
        <v>121</v>
      </c>
      <c r="F103" s="23"/>
      <c r="G103" s="24">
        <f t="shared" ref="G103:I104" si="14">G104</f>
        <v>849100</v>
      </c>
      <c r="H103" s="24">
        <f t="shared" si="14"/>
        <v>502867</v>
      </c>
      <c r="I103" s="24">
        <f t="shared" si="14"/>
        <v>472358</v>
      </c>
      <c r="J103" s="25"/>
      <c r="K103" s="25"/>
    </row>
    <row r="104" spans="1:11" s="28" customFormat="1" ht="31.5" x14ac:dyDescent="0.2">
      <c r="A104" s="21">
        <v>87</v>
      </c>
      <c r="B104" s="22" t="s">
        <v>43</v>
      </c>
      <c r="C104" s="23" t="s">
        <v>24</v>
      </c>
      <c r="D104" s="23" t="s">
        <v>117</v>
      </c>
      <c r="E104" s="23" t="s">
        <v>121</v>
      </c>
      <c r="F104" s="23" t="s">
        <v>44</v>
      </c>
      <c r="G104" s="24">
        <f t="shared" si="14"/>
        <v>849100</v>
      </c>
      <c r="H104" s="24">
        <f t="shared" si="14"/>
        <v>502867</v>
      </c>
      <c r="I104" s="24">
        <f t="shared" si="14"/>
        <v>472358</v>
      </c>
      <c r="J104" s="25"/>
      <c r="K104" s="25"/>
    </row>
    <row r="105" spans="1:11" s="28" customFormat="1" ht="31.5" x14ac:dyDescent="0.2">
      <c r="A105" s="21">
        <v>88</v>
      </c>
      <c r="B105" s="22" t="s">
        <v>45</v>
      </c>
      <c r="C105" s="23" t="s">
        <v>24</v>
      </c>
      <c r="D105" s="23" t="s">
        <v>117</v>
      </c>
      <c r="E105" s="23" t="s">
        <v>121</v>
      </c>
      <c r="F105" s="23" t="s">
        <v>46</v>
      </c>
      <c r="G105" s="24">
        <v>849100</v>
      </c>
      <c r="H105" s="24">
        <v>502867</v>
      </c>
      <c r="I105" s="24">
        <v>472358</v>
      </c>
      <c r="J105" s="25"/>
      <c r="K105" s="25"/>
    </row>
    <row r="106" spans="1:11" s="28" customFormat="1" ht="63" x14ac:dyDescent="0.2">
      <c r="A106" s="21">
        <v>89</v>
      </c>
      <c r="B106" s="22" t="s">
        <v>122</v>
      </c>
      <c r="C106" s="23" t="s">
        <v>24</v>
      </c>
      <c r="D106" s="23" t="s">
        <v>117</v>
      </c>
      <c r="E106" s="23" t="s">
        <v>123</v>
      </c>
      <c r="F106" s="23"/>
      <c r="G106" s="24">
        <f t="shared" ref="G106:I107" si="15">G107</f>
        <v>0</v>
      </c>
      <c r="H106" s="24">
        <f t="shared" si="15"/>
        <v>300000</v>
      </c>
      <c r="I106" s="24">
        <f t="shared" si="15"/>
        <v>300000</v>
      </c>
      <c r="J106" s="25"/>
      <c r="K106" s="25"/>
    </row>
    <row r="107" spans="1:11" s="28" customFormat="1" ht="31.5" x14ac:dyDescent="0.2">
      <c r="A107" s="21">
        <v>90</v>
      </c>
      <c r="B107" s="22" t="s">
        <v>43</v>
      </c>
      <c r="C107" s="23" t="s">
        <v>24</v>
      </c>
      <c r="D107" s="23" t="s">
        <v>117</v>
      </c>
      <c r="E107" s="23" t="s">
        <v>123</v>
      </c>
      <c r="F107" s="23" t="s">
        <v>44</v>
      </c>
      <c r="G107" s="24">
        <f t="shared" si="15"/>
        <v>0</v>
      </c>
      <c r="H107" s="24">
        <f t="shared" si="15"/>
        <v>300000</v>
      </c>
      <c r="I107" s="24">
        <f t="shared" si="15"/>
        <v>300000</v>
      </c>
      <c r="J107" s="25"/>
      <c r="K107" s="25"/>
    </row>
    <row r="108" spans="1:11" s="28" customFormat="1" ht="31.5" x14ac:dyDescent="0.2">
      <c r="A108" s="21">
        <v>91</v>
      </c>
      <c r="B108" s="22" t="s">
        <v>45</v>
      </c>
      <c r="C108" s="23" t="s">
        <v>24</v>
      </c>
      <c r="D108" s="23" t="s">
        <v>117</v>
      </c>
      <c r="E108" s="23" t="s">
        <v>123</v>
      </c>
      <c r="F108" s="23" t="s">
        <v>46</v>
      </c>
      <c r="G108" s="24">
        <v>0</v>
      </c>
      <c r="H108" s="24">
        <v>300000</v>
      </c>
      <c r="I108" s="24">
        <v>300000</v>
      </c>
      <c r="J108" s="25">
        <v>300000</v>
      </c>
      <c r="K108" s="25">
        <f>G108-J108</f>
        <v>-300000</v>
      </c>
    </row>
    <row r="109" spans="1:11" s="28" customFormat="1" ht="63" x14ac:dyDescent="0.2">
      <c r="A109" s="21">
        <v>92</v>
      </c>
      <c r="B109" s="22" t="s">
        <v>124</v>
      </c>
      <c r="C109" s="23" t="s">
        <v>24</v>
      </c>
      <c r="D109" s="23" t="s">
        <v>117</v>
      </c>
      <c r="E109" s="23" t="s">
        <v>125</v>
      </c>
      <c r="F109" s="23"/>
      <c r="G109" s="24">
        <f t="shared" ref="G109:I110" si="16">G110</f>
        <v>0</v>
      </c>
      <c r="H109" s="24">
        <f t="shared" si="16"/>
        <v>50000</v>
      </c>
      <c r="I109" s="24">
        <f t="shared" si="16"/>
        <v>50000</v>
      </c>
      <c r="J109" s="25"/>
      <c r="K109" s="25"/>
    </row>
    <row r="110" spans="1:11" s="28" customFormat="1" ht="31.5" x14ac:dyDescent="0.2">
      <c r="A110" s="21">
        <v>93</v>
      </c>
      <c r="B110" s="22" t="s">
        <v>43</v>
      </c>
      <c r="C110" s="23" t="s">
        <v>24</v>
      </c>
      <c r="D110" s="23" t="s">
        <v>117</v>
      </c>
      <c r="E110" s="23" t="s">
        <v>125</v>
      </c>
      <c r="F110" s="23" t="s">
        <v>44</v>
      </c>
      <c r="G110" s="24">
        <f t="shared" si="16"/>
        <v>0</v>
      </c>
      <c r="H110" s="24">
        <f t="shared" si="16"/>
        <v>50000</v>
      </c>
      <c r="I110" s="24">
        <f t="shared" si="16"/>
        <v>50000</v>
      </c>
      <c r="J110" s="25"/>
      <c r="K110" s="25"/>
    </row>
    <row r="111" spans="1:11" s="28" customFormat="1" ht="31.5" x14ac:dyDescent="0.2">
      <c r="A111" s="21">
        <v>94</v>
      </c>
      <c r="B111" s="22" t="s">
        <v>45</v>
      </c>
      <c r="C111" s="23" t="s">
        <v>24</v>
      </c>
      <c r="D111" s="23" t="s">
        <v>117</v>
      </c>
      <c r="E111" s="23" t="s">
        <v>125</v>
      </c>
      <c r="F111" s="23" t="s">
        <v>46</v>
      </c>
      <c r="G111" s="24">
        <v>0</v>
      </c>
      <c r="H111" s="24">
        <v>50000</v>
      </c>
      <c r="I111" s="24">
        <v>50000</v>
      </c>
      <c r="J111" s="25">
        <v>50000</v>
      </c>
      <c r="K111" s="25">
        <f>G111-J111</f>
        <v>-50000</v>
      </c>
    </row>
    <row r="112" spans="1:11" s="28" customFormat="1" ht="63" x14ac:dyDescent="0.2">
      <c r="A112" s="21">
        <v>95</v>
      </c>
      <c r="B112" s="22" t="s">
        <v>126</v>
      </c>
      <c r="C112" s="23" t="s">
        <v>24</v>
      </c>
      <c r="D112" s="23" t="s">
        <v>117</v>
      </c>
      <c r="E112" s="23" t="s">
        <v>127</v>
      </c>
      <c r="F112" s="23"/>
      <c r="G112" s="24">
        <f>G113</f>
        <v>145132</v>
      </c>
      <c r="H112" s="24">
        <v>0</v>
      </c>
      <c r="I112" s="24">
        <v>0</v>
      </c>
      <c r="J112" s="25"/>
      <c r="K112" s="25"/>
    </row>
    <row r="113" spans="1:11" s="28" customFormat="1" ht="31.5" x14ac:dyDescent="0.2">
      <c r="A113" s="21">
        <v>96</v>
      </c>
      <c r="B113" s="22" t="s">
        <v>43</v>
      </c>
      <c r="C113" s="23" t="s">
        <v>24</v>
      </c>
      <c r="D113" s="23" t="s">
        <v>117</v>
      </c>
      <c r="E113" s="23" t="s">
        <v>127</v>
      </c>
      <c r="F113" s="23" t="s">
        <v>44</v>
      </c>
      <c r="G113" s="24">
        <f>G114</f>
        <v>145132</v>
      </c>
      <c r="H113" s="24">
        <v>0</v>
      </c>
      <c r="I113" s="24">
        <v>0</v>
      </c>
      <c r="J113" s="25"/>
      <c r="K113" s="25"/>
    </row>
    <row r="114" spans="1:11" s="28" customFormat="1" ht="31.5" x14ac:dyDescent="0.2">
      <c r="A114" s="21">
        <v>97</v>
      </c>
      <c r="B114" s="22" t="s">
        <v>45</v>
      </c>
      <c r="C114" s="23" t="s">
        <v>24</v>
      </c>
      <c r="D114" s="23" t="s">
        <v>117</v>
      </c>
      <c r="E114" s="23" t="s">
        <v>127</v>
      </c>
      <c r="F114" s="23" t="s">
        <v>46</v>
      </c>
      <c r="G114" s="24">
        <v>145132</v>
      </c>
      <c r="H114" s="24">
        <v>0</v>
      </c>
      <c r="I114" s="24">
        <v>0</v>
      </c>
      <c r="J114" s="25"/>
      <c r="K114" s="25"/>
    </row>
    <row r="115" spans="1:11" ht="63" x14ac:dyDescent="0.2">
      <c r="A115" s="21">
        <v>98</v>
      </c>
      <c r="B115" s="22" t="s">
        <v>128</v>
      </c>
      <c r="C115" s="23" t="s">
        <v>24</v>
      </c>
      <c r="D115" s="23" t="s">
        <v>117</v>
      </c>
      <c r="E115" s="23" t="s">
        <v>129</v>
      </c>
      <c r="F115" s="23"/>
      <c r="G115" s="24">
        <f>G117</f>
        <v>248554</v>
      </c>
      <c r="H115" s="24">
        <f>H117</f>
        <v>258498</v>
      </c>
      <c r="I115" s="24">
        <f>I117</f>
        <v>268834</v>
      </c>
    </row>
    <row r="116" spans="1:11" ht="15.75" x14ac:dyDescent="0.2">
      <c r="A116" s="21">
        <v>99</v>
      </c>
      <c r="B116" s="22" t="s">
        <v>105</v>
      </c>
      <c r="C116" s="23" t="s">
        <v>24</v>
      </c>
      <c r="D116" s="23" t="s">
        <v>117</v>
      </c>
      <c r="E116" s="23" t="s">
        <v>129</v>
      </c>
      <c r="F116" s="23"/>
      <c r="G116" s="24">
        <v>2461</v>
      </c>
      <c r="H116" s="24">
        <v>2560</v>
      </c>
      <c r="I116" s="24">
        <v>2662</v>
      </c>
    </row>
    <row r="117" spans="1:11" ht="31.5" x14ac:dyDescent="0.2">
      <c r="A117" s="21">
        <v>100</v>
      </c>
      <c r="B117" s="22" t="s">
        <v>43</v>
      </c>
      <c r="C117" s="23" t="s">
        <v>24</v>
      </c>
      <c r="D117" s="23" t="s">
        <v>117</v>
      </c>
      <c r="E117" s="23" t="s">
        <v>129</v>
      </c>
      <c r="F117" s="23" t="s">
        <v>44</v>
      </c>
      <c r="G117" s="24">
        <f>G118</f>
        <v>248554</v>
      </c>
      <c r="H117" s="24">
        <f>H118</f>
        <v>258498</v>
      </c>
      <c r="I117" s="24">
        <f>I118</f>
        <v>268834</v>
      </c>
    </row>
    <row r="118" spans="1:11" ht="31.5" x14ac:dyDescent="0.2">
      <c r="A118" s="21">
        <v>101</v>
      </c>
      <c r="B118" s="22" t="s">
        <v>45</v>
      </c>
      <c r="C118" s="23" t="s">
        <v>24</v>
      </c>
      <c r="D118" s="23" t="s">
        <v>117</v>
      </c>
      <c r="E118" s="23" t="s">
        <v>129</v>
      </c>
      <c r="F118" s="23" t="s">
        <v>46</v>
      </c>
      <c r="G118" s="24">
        <v>248554</v>
      </c>
      <c r="H118" s="24">
        <v>258498</v>
      </c>
      <c r="I118" s="24">
        <v>268834</v>
      </c>
    </row>
    <row r="119" spans="1:11" s="28" customFormat="1" ht="63" x14ac:dyDescent="0.2">
      <c r="A119" s="21">
        <v>102</v>
      </c>
      <c r="B119" s="22" t="s">
        <v>130</v>
      </c>
      <c r="C119" s="23" t="s">
        <v>24</v>
      </c>
      <c r="D119" s="23" t="s">
        <v>117</v>
      </c>
      <c r="E119" s="23" t="s">
        <v>131</v>
      </c>
      <c r="F119" s="23"/>
      <c r="G119" s="24">
        <f>G121</f>
        <v>1451608</v>
      </c>
      <c r="H119" s="24">
        <f>H121</f>
        <v>1165405</v>
      </c>
      <c r="I119" s="24">
        <f>I121</f>
        <v>1165405</v>
      </c>
      <c r="J119" s="25"/>
      <c r="K119" s="25"/>
    </row>
    <row r="120" spans="1:11" s="28" customFormat="1" ht="15.75" x14ac:dyDescent="0.2">
      <c r="A120" s="21">
        <v>103</v>
      </c>
      <c r="B120" s="22" t="s">
        <v>105</v>
      </c>
      <c r="C120" s="23" t="s">
        <v>24</v>
      </c>
      <c r="D120" s="23" t="s">
        <v>117</v>
      </c>
      <c r="E120" s="23" t="s">
        <v>131</v>
      </c>
      <c r="F120" s="23"/>
      <c r="G120" s="24">
        <v>363499</v>
      </c>
      <c r="H120" s="24">
        <v>11539</v>
      </c>
      <c r="I120" s="24">
        <v>11539</v>
      </c>
      <c r="J120" s="25"/>
      <c r="K120" s="25"/>
    </row>
    <row r="121" spans="1:11" s="28" customFormat="1" ht="31.5" x14ac:dyDescent="0.2">
      <c r="A121" s="21">
        <v>104</v>
      </c>
      <c r="B121" s="22" t="s">
        <v>43</v>
      </c>
      <c r="C121" s="23" t="s">
        <v>24</v>
      </c>
      <c r="D121" s="23" t="s">
        <v>117</v>
      </c>
      <c r="E121" s="23" t="s">
        <v>131</v>
      </c>
      <c r="F121" s="23" t="s">
        <v>44</v>
      </c>
      <c r="G121" s="24">
        <f>G122</f>
        <v>1451608</v>
      </c>
      <c r="H121" s="24">
        <f>H122</f>
        <v>1165405</v>
      </c>
      <c r="I121" s="24">
        <f>I122</f>
        <v>1165405</v>
      </c>
      <c r="J121" s="25"/>
      <c r="K121" s="25"/>
    </row>
    <row r="122" spans="1:11" s="28" customFormat="1" ht="31.5" x14ac:dyDescent="0.2">
      <c r="A122" s="21">
        <v>105</v>
      </c>
      <c r="B122" s="22" t="s">
        <v>45</v>
      </c>
      <c r="C122" s="23" t="s">
        <v>24</v>
      </c>
      <c r="D122" s="23" t="s">
        <v>117</v>
      </c>
      <c r="E122" s="23" t="s">
        <v>131</v>
      </c>
      <c r="F122" s="23" t="s">
        <v>46</v>
      </c>
      <c r="G122" s="24">
        <v>1451608</v>
      </c>
      <c r="H122" s="24">
        <v>1165405</v>
      </c>
      <c r="I122" s="24">
        <v>1165405</v>
      </c>
      <c r="J122" s="25"/>
      <c r="K122" s="25"/>
    </row>
    <row r="123" spans="1:11" ht="63" x14ac:dyDescent="0.2">
      <c r="A123" s="21">
        <v>106</v>
      </c>
      <c r="B123" s="22" t="s">
        <v>132</v>
      </c>
      <c r="C123" s="23" t="s">
        <v>24</v>
      </c>
      <c r="D123" s="23" t="s">
        <v>117</v>
      </c>
      <c r="E123" s="23" t="s">
        <v>133</v>
      </c>
      <c r="F123" s="23"/>
      <c r="G123" s="24">
        <f>G125</f>
        <v>30900</v>
      </c>
      <c r="H123" s="24">
        <f>H125</f>
        <v>25750</v>
      </c>
      <c r="I123" s="24">
        <f>I125</f>
        <v>25750</v>
      </c>
    </row>
    <row r="124" spans="1:11" ht="15.75" x14ac:dyDescent="0.2">
      <c r="A124" s="21">
        <v>107</v>
      </c>
      <c r="B124" s="22" t="s">
        <v>105</v>
      </c>
      <c r="C124" s="23" t="s">
        <v>24</v>
      </c>
      <c r="D124" s="23" t="s">
        <v>117</v>
      </c>
      <c r="E124" s="23" t="s">
        <v>133</v>
      </c>
      <c r="F124" s="23"/>
      <c r="G124" s="24">
        <v>900</v>
      </c>
      <c r="H124" s="24">
        <v>750</v>
      </c>
      <c r="I124" s="24">
        <v>750</v>
      </c>
    </row>
    <row r="125" spans="1:11" ht="31.5" x14ac:dyDescent="0.2">
      <c r="A125" s="21">
        <v>108</v>
      </c>
      <c r="B125" s="22" t="s">
        <v>43</v>
      </c>
      <c r="C125" s="23" t="s">
        <v>24</v>
      </c>
      <c r="D125" s="23" t="s">
        <v>117</v>
      </c>
      <c r="E125" s="23" t="s">
        <v>133</v>
      </c>
      <c r="F125" s="23" t="s">
        <v>44</v>
      </c>
      <c r="G125" s="24">
        <f>G126</f>
        <v>30900</v>
      </c>
      <c r="H125" s="24">
        <f>H126</f>
        <v>25750</v>
      </c>
      <c r="I125" s="24">
        <f>I126</f>
        <v>25750</v>
      </c>
    </row>
    <row r="126" spans="1:11" ht="31.5" x14ac:dyDescent="0.2">
      <c r="A126" s="21">
        <v>109</v>
      </c>
      <c r="B126" s="22" t="s">
        <v>45</v>
      </c>
      <c r="C126" s="23" t="s">
        <v>24</v>
      </c>
      <c r="D126" s="23" t="s">
        <v>117</v>
      </c>
      <c r="E126" s="23" t="s">
        <v>133</v>
      </c>
      <c r="F126" s="23" t="s">
        <v>46</v>
      </c>
      <c r="G126" s="24">
        <v>30900</v>
      </c>
      <c r="H126" s="24">
        <v>25750</v>
      </c>
      <c r="I126" s="24">
        <v>25750</v>
      </c>
    </row>
    <row r="127" spans="1:11" ht="15.75" x14ac:dyDescent="0.2">
      <c r="A127" s="21">
        <v>110</v>
      </c>
      <c r="B127" s="22" t="s">
        <v>134</v>
      </c>
      <c r="C127" s="23" t="s">
        <v>24</v>
      </c>
      <c r="D127" s="23" t="s">
        <v>135</v>
      </c>
      <c r="E127" s="23"/>
      <c r="F127" s="23"/>
      <c r="G127" s="24">
        <f t="shared" ref="G127:I131" si="17">G128</f>
        <v>34000</v>
      </c>
      <c r="H127" s="24">
        <f t="shared" si="17"/>
        <v>0</v>
      </c>
      <c r="I127" s="24">
        <f t="shared" si="17"/>
        <v>0</v>
      </c>
    </row>
    <row r="128" spans="1:11" ht="15.75" x14ac:dyDescent="0.2">
      <c r="A128" s="21">
        <v>111</v>
      </c>
      <c r="B128" s="22" t="s">
        <v>89</v>
      </c>
      <c r="C128" s="23" t="s">
        <v>24</v>
      </c>
      <c r="D128" s="23" t="s">
        <v>135</v>
      </c>
      <c r="E128" s="23" t="s">
        <v>90</v>
      </c>
      <c r="F128" s="23"/>
      <c r="G128" s="24">
        <f t="shared" si="17"/>
        <v>34000</v>
      </c>
      <c r="H128" s="24">
        <f t="shared" si="17"/>
        <v>0</v>
      </c>
      <c r="I128" s="24">
        <f t="shared" si="17"/>
        <v>0</v>
      </c>
    </row>
    <row r="129" spans="1:11" ht="15.75" x14ac:dyDescent="0.2">
      <c r="A129" s="21">
        <v>112</v>
      </c>
      <c r="B129" s="22" t="s">
        <v>136</v>
      </c>
      <c r="C129" s="23" t="s">
        <v>24</v>
      </c>
      <c r="D129" s="23" t="s">
        <v>135</v>
      </c>
      <c r="E129" s="23" t="s">
        <v>137</v>
      </c>
      <c r="F129" s="23"/>
      <c r="G129" s="24">
        <f t="shared" si="17"/>
        <v>34000</v>
      </c>
      <c r="H129" s="24">
        <f t="shared" si="17"/>
        <v>0</v>
      </c>
      <c r="I129" s="24">
        <f t="shared" si="17"/>
        <v>0</v>
      </c>
    </row>
    <row r="130" spans="1:11" ht="63" x14ac:dyDescent="0.2">
      <c r="A130" s="21">
        <v>113</v>
      </c>
      <c r="B130" s="22" t="s">
        <v>138</v>
      </c>
      <c r="C130" s="23" t="s">
        <v>24</v>
      </c>
      <c r="D130" s="23" t="s">
        <v>135</v>
      </c>
      <c r="E130" s="23" t="s">
        <v>139</v>
      </c>
      <c r="F130" s="23"/>
      <c r="G130" s="24">
        <f t="shared" si="17"/>
        <v>34000</v>
      </c>
      <c r="H130" s="24">
        <f t="shared" si="17"/>
        <v>0</v>
      </c>
      <c r="I130" s="24">
        <f t="shared" si="17"/>
        <v>0</v>
      </c>
    </row>
    <row r="131" spans="1:11" ht="31.5" x14ac:dyDescent="0.2">
      <c r="A131" s="21">
        <v>114</v>
      </c>
      <c r="B131" s="22" t="s">
        <v>43</v>
      </c>
      <c r="C131" s="23" t="s">
        <v>24</v>
      </c>
      <c r="D131" s="23" t="s">
        <v>135</v>
      </c>
      <c r="E131" s="23" t="s">
        <v>139</v>
      </c>
      <c r="F131" s="23" t="s">
        <v>44</v>
      </c>
      <c r="G131" s="24">
        <f t="shared" si="17"/>
        <v>34000</v>
      </c>
      <c r="H131" s="24">
        <f t="shared" si="17"/>
        <v>0</v>
      </c>
      <c r="I131" s="24">
        <f t="shared" si="17"/>
        <v>0</v>
      </c>
    </row>
    <row r="132" spans="1:11" ht="31.5" x14ac:dyDescent="0.2">
      <c r="A132" s="21">
        <v>115</v>
      </c>
      <c r="B132" s="22" t="s">
        <v>45</v>
      </c>
      <c r="C132" s="23" t="s">
        <v>24</v>
      </c>
      <c r="D132" s="23" t="s">
        <v>135</v>
      </c>
      <c r="E132" s="23" t="s">
        <v>139</v>
      </c>
      <c r="F132" s="23" t="s">
        <v>46</v>
      </c>
      <c r="G132" s="24">
        <v>34000</v>
      </c>
      <c r="H132" s="24">
        <v>0</v>
      </c>
      <c r="I132" s="24">
        <v>0</v>
      </c>
      <c r="J132" s="9">
        <v>75000</v>
      </c>
      <c r="K132" s="9">
        <f>G132-J132</f>
        <v>-41000</v>
      </c>
    </row>
    <row r="133" spans="1:11" ht="15.75" x14ac:dyDescent="0.2">
      <c r="A133" s="21">
        <v>116</v>
      </c>
      <c r="B133" s="22" t="s">
        <v>140</v>
      </c>
      <c r="C133" s="23" t="s">
        <v>24</v>
      </c>
      <c r="D133" s="23" t="s">
        <v>141</v>
      </c>
      <c r="E133" s="23"/>
      <c r="F133" s="23"/>
      <c r="G133" s="24">
        <f>G134+G142+G148</f>
        <v>12519806.719999999</v>
      </c>
      <c r="H133" s="24">
        <f>H134+H142+H148</f>
        <v>8573804</v>
      </c>
      <c r="I133" s="24">
        <f>I134+I142+I148</f>
        <v>8166572</v>
      </c>
    </row>
    <row r="134" spans="1:11" s="28" customFormat="1" ht="15.75" x14ac:dyDescent="0.2">
      <c r="A134" s="21">
        <v>117</v>
      </c>
      <c r="B134" s="22" t="s">
        <v>142</v>
      </c>
      <c r="C134" s="23" t="s">
        <v>24</v>
      </c>
      <c r="D134" s="23" t="s">
        <v>143</v>
      </c>
      <c r="E134" s="23"/>
      <c r="F134" s="23"/>
      <c r="G134" s="24">
        <f t="shared" ref="G134:I136" si="18">G135</f>
        <v>20000</v>
      </c>
      <c r="H134" s="24">
        <f t="shared" si="18"/>
        <v>20000</v>
      </c>
      <c r="I134" s="24">
        <f t="shared" si="18"/>
        <v>20000</v>
      </c>
      <c r="J134" s="25"/>
      <c r="K134" s="25"/>
    </row>
    <row r="135" spans="1:11" s="28" customFormat="1" ht="15.75" x14ac:dyDescent="0.2">
      <c r="A135" s="21">
        <v>118</v>
      </c>
      <c r="B135" s="22" t="s">
        <v>89</v>
      </c>
      <c r="C135" s="23" t="s">
        <v>24</v>
      </c>
      <c r="D135" s="23" t="s">
        <v>143</v>
      </c>
      <c r="E135" s="23" t="s">
        <v>90</v>
      </c>
      <c r="F135" s="23"/>
      <c r="G135" s="24">
        <f t="shared" si="18"/>
        <v>20000</v>
      </c>
      <c r="H135" s="24">
        <f t="shared" si="18"/>
        <v>20000</v>
      </c>
      <c r="I135" s="24">
        <f t="shared" si="18"/>
        <v>20000</v>
      </c>
      <c r="J135" s="25"/>
      <c r="K135" s="25"/>
    </row>
    <row r="136" spans="1:11" s="28" customFormat="1" ht="31.5" x14ac:dyDescent="0.2">
      <c r="A136" s="21">
        <v>119</v>
      </c>
      <c r="B136" s="22" t="s">
        <v>118</v>
      </c>
      <c r="C136" s="23" t="s">
        <v>24</v>
      </c>
      <c r="D136" s="23" t="s">
        <v>143</v>
      </c>
      <c r="E136" s="23" t="s">
        <v>119</v>
      </c>
      <c r="F136" s="23"/>
      <c r="G136" s="24">
        <f t="shared" si="18"/>
        <v>20000</v>
      </c>
      <c r="H136" s="24">
        <f t="shared" si="18"/>
        <v>20000</v>
      </c>
      <c r="I136" s="24">
        <f t="shared" si="18"/>
        <v>20000</v>
      </c>
      <c r="J136" s="25"/>
      <c r="K136" s="25"/>
    </row>
    <row r="137" spans="1:11" s="28" customFormat="1" ht="47.25" x14ac:dyDescent="0.2">
      <c r="A137" s="21">
        <v>120</v>
      </c>
      <c r="B137" s="22" t="s">
        <v>144</v>
      </c>
      <c r="C137" s="23" t="s">
        <v>24</v>
      </c>
      <c r="D137" s="23" t="s">
        <v>143</v>
      </c>
      <c r="E137" s="23" t="s">
        <v>145</v>
      </c>
      <c r="F137" s="23"/>
      <c r="G137" s="24">
        <f>G138+G140</f>
        <v>20000</v>
      </c>
      <c r="H137" s="24">
        <f>H138+H140</f>
        <v>20000</v>
      </c>
      <c r="I137" s="24">
        <f>I138+I140</f>
        <v>20000</v>
      </c>
      <c r="J137" s="25"/>
      <c r="K137" s="25"/>
    </row>
    <row r="138" spans="1:11" s="28" customFormat="1" ht="31.5" x14ac:dyDescent="0.2">
      <c r="A138" s="21">
        <v>121</v>
      </c>
      <c r="B138" s="22" t="s">
        <v>43</v>
      </c>
      <c r="C138" s="23" t="s">
        <v>24</v>
      </c>
      <c r="D138" s="23" t="s">
        <v>143</v>
      </c>
      <c r="E138" s="23" t="s">
        <v>145</v>
      </c>
      <c r="F138" s="23" t="s">
        <v>44</v>
      </c>
      <c r="G138" s="24">
        <f>G139</f>
        <v>20000</v>
      </c>
      <c r="H138" s="24">
        <f>H139</f>
        <v>20000</v>
      </c>
      <c r="I138" s="24">
        <f>I139</f>
        <v>20000</v>
      </c>
      <c r="J138" s="25"/>
      <c r="K138" s="25"/>
    </row>
    <row r="139" spans="1:11" s="28" customFormat="1" ht="31.5" x14ac:dyDescent="0.2">
      <c r="A139" s="21">
        <v>122</v>
      </c>
      <c r="B139" s="22" t="s">
        <v>45</v>
      </c>
      <c r="C139" s="23" t="s">
        <v>24</v>
      </c>
      <c r="D139" s="23" t="s">
        <v>143</v>
      </c>
      <c r="E139" s="23" t="s">
        <v>145</v>
      </c>
      <c r="F139" s="23" t="s">
        <v>46</v>
      </c>
      <c r="G139" s="24">
        <v>20000</v>
      </c>
      <c r="H139" s="24">
        <v>20000</v>
      </c>
      <c r="I139" s="24">
        <v>20000</v>
      </c>
      <c r="J139" s="25"/>
      <c r="K139" s="25"/>
    </row>
    <row r="140" spans="1:11" s="28" customFormat="1" ht="15.75" hidden="1" x14ac:dyDescent="0.2">
      <c r="A140" s="30">
        <v>115</v>
      </c>
      <c r="B140" s="22" t="s">
        <v>47</v>
      </c>
      <c r="C140" s="23" t="s">
        <v>24</v>
      </c>
      <c r="D140" s="23" t="s">
        <v>143</v>
      </c>
      <c r="E140" s="23" t="s">
        <v>145</v>
      </c>
      <c r="F140" s="23" t="s">
        <v>48</v>
      </c>
      <c r="G140" s="24">
        <f>G141</f>
        <v>0</v>
      </c>
      <c r="H140" s="24">
        <f>H141</f>
        <v>0</v>
      </c>
      <c r="I140" s="24">
        <f>I141</f>
        <v>0</v>
      </c>
      <c r="J140" s="25"/>
      <c r="K140" s="25"/>
    </row>
    <row r="141" spans="1:11" s="28" customFormat="1" ht="15.75" hidden="1" x14ac:dyDescent="0.2">
      <c r="A141" s="30">
        <v>116</v>
      </c>
      <c r="B141" s="22" t="s">
        <v>49</v>
      </c>
      <c r="C141" s="23" t="s">
        <v>24</v>
      </c>
      <c r="D141" s="23" t="s">
        <v>143</v>
      </c>
      <c r="E141" s="23" t="s">
        <v>145</v>
      </c>
      <c r="F141" s="23" t="s">
        <v>50</v>
      </c>
      <c r="G141" s="24">
        <v>0</v>
      </c>
      <c r="H141" s="24">
        <v>0</v>
      </c>
      <c r="I141" s="24">
        <v>0</v>
      </c>
      <c r="J141" s="25"/>
      <c r="K141" s="25"/>
    </row>
    <row r="142" spans="1:11" s="28" customFormat="1" ht="15.75" x14ac:dyDescent="0.2">
      <c r="A142" s="21">
        <v>123</v>
      </c>
      <c r="B142" s="22" t="s">
        <v>146</v>
      </c>
      <c r="C142" s="23" t="s">
        <v>24</v>
      </c>
      <c r="D142" s="23" t="s">
        <v>147</v>
      </c>
      <c r="E142" s="23"/>
      <c r="F142" s="23"/>
      <c r="G142" s="24">
        <f t="shared" ref="G142:I146" si="19">G143</f>
        <v>2500</v>
      </c>
      <c r="H142" s="24">
        <f t="shared" si="19"/>
        <v>2500</v>
      </c>
      <c r="I142" s="24">
        <f t="shared" si="19"/>
        <v>2500</v>
      </c>
      <c r="J142" s="25"/>
      <c r="K142" s="25"/>
    </row>
    <row r="143" spans="1:11" s="28" customFormat="1" ht="15.75" x14ac:dyDescent="0.2">
      <c r="A143" s="21">
        <v>124</v>
      </c>
      <c r="B143" s="22" t="s">
        <v>89</v>
      </c>
      <c r="C143" s="23" t="s">
        <v>24</v>
      </c>
      <c r="D143" s="23" t="s">
        <v>147</v>
      </c>
      <c r="E143" s="23" t="s">
        <v>90</v>
      </c>
      <c r="F143" s="23"/>
      <c r="G143" s="24">
        <f t="shared" si="19"/>
        <v>2500</v>
      </c>
      <c r="H143" s="24">
        <f t="shared" si="19"/>
        <v>2500</v>
      </c>
      <c r="I143" s="24">
        <f t="shared" si="19"/>
        <v>2500</v>
      </c>
      <c r="J143" s="25"/>
      <c r="K143" s="25"/>
    </row>
    <row r="144" spans="1:11" s="28" customFormat="1" ht="31.5" x14ac:dyDescent="0.2">
      <c r="A144" s="21">
        <v>125</v>
      </c>
      <c r="B144" s="22" t="s">
        <v>118</v>
      </c>
      <c r="C144" s="23" t="s">
        <v>24</v>
      </c>
      <c r="D144" s="23" t="s">
        <v>147</v>
      </c>
      <c r="E144" s="23" t="s">
        <v>119</v>
      </c>
      <c r="F144" s="23"/>
      <c r="G144" s="24">
        <f t="shared" si="19"/>
        <v>2500</v>
      </c>
      <c r="H144" s="24">
        <f t="shared" si="19"/>
        <v>2500</v>
      </c>
      <c r="I144" s="24">
        <f t="shared" si="19"/>
        <v>2500</v>
      </c>
      <c r="J144" s="25"/>
      <c r="K144" s="25"/>
    </row>
    <row r="145" spans="1:11" s="28" customFormat="1" ht="47.25" x14ac:dyDescent="0.2">
      <c r="A145" s="21">
        <v>126</v>
      </c>
      <c r="B145" s="22" t="s">
        <v>148</v>
      </c>
      <c r="C145" s="23" t="s">
        <v>24</v>
      </c>
      <c r="D145" s="23" t="s">
        <v>147</v>
      </c>
      <c r="E145" s="23" t="s">
        <v>149</v>
      </c>
      <c r="F145" s="23"/>
      <c r="G145" s="24">
        <f t="shared" si="19"/>
        <v>2500</v>
      </c>
      <c r="H145" s="24">
        <f t="shared" si="19"/>
        <v>2500</v>
      </c>
      <c r="I145" s="24">
        <f t="shared" si="19"/>
        <v>2500</v>
      </c>
      <c r="J145" s="25"/>
      <c r="K145" s="25"/>
    </row>
    <row r="146" spans="1:11" s="28" customFormat="1" ht="31.5" x14ac:dyDescent="0.2">
      <c r="A146" s="21">
        <v>127</v>
      </c>
      <c r="B146" s="22" t="s">
        <v>43</v>
      </c>
      <c r="C146" s="23" t="s">
        <v>24</v>
      </c>
      <c r="D146" s="23" t="s">
        <v>147</v>
      </c>
      <c r="E146" s="23" t="s">
        <v>149</v>
      </c>
      <c r="F146" s="23" t="s">
        <v>44</v>
      </c>
      <c r="G146" s="24">
        <f t="shared" si="19"/>
        <v>2500</v>
      </c>
      <c r="H146" s="24">
        <f t="shared" si="19"/>
        <v>2500</v>
      </c>
      <c r="I146" s="24">
        <f t="shared" si="19"/>
        <v>2500</v>
      </c>
      <c r="J146" s="25"/>
      <c r="K146" s="25"/>
    </row>
    <row r="147" spans="1:11" s="28" customFormat="1" ht="31.5" x14ac:dyDescent="0.2">
      <c r="A147" s="21">
        <v>128</v>
      </c>
      <c r="B147" s="22" t="s">
        <v>45</v>
      </c>
      <c r="C147" s="23" t="s">
        <v>24</v>
      </c>
      <c r="D147" s="23" t="s">
        <v>147</v>
      </c>
      <c r="E147" s="23" t="s">
        <v>149</v>
      </c>
      <c r="F147" s="23" t="s">
        <v>46</v>
      </c>
      <c r="G147" s="24">
        <v>2500</v>
      </c>
      <c r="H147" s="24">
        <v>2500</v>
      </c>
      <c r="I147" s="24">
        <v>2500</v>
      </c>
      <c r="J147" s="25"/>
      <c r="K147" s="25"/>
    </row>
    <row r="148" spans="1:11" s="28" customFormat="1" ht="15.75" x14ac:dyDescent="0.2">
      <c r="A148" s="21">
        <v>129</v>
      </c>
      <c r="B148" s="22" t="s">
        <v>150</v>
      </c>
      <c r="C148" s="23" t="s">
        <v>24</v>
      </c>
      <c r="D148" s="23" t="s">
        <v>151</v>
      </c>
      <c r="E148" s="23"/>
      <c r="F148" s="23"/>
      <c r="G148" s="24">
        <f t="shared" ref="G148:I149" si="20">G149</f>
        <v>12497306.719999999</v>
      </c>
      <c r="H148" s="24">
        <f t="shared" si="20"/>
        <v>8551304</v>
      </c>
      <c r="I148" s="24">
        <f t="shared" si="20"/>
        <v>8144072</v>
      </c>
      <c r="J148" s="25"/>
      <c r="K148" s="25"/>
    </row>
    <row r="149" spans="1:11" s="28" customFormat="1" ht="15.75" x14ac:dyDescent="0.2">
      <c r="A149" s="21">
        <v>130</v>
      </c>
      <c r="B149" s="22" t="s">
        <v>89</v>
      </c>
      <c r="C149" s="23" t="s">
        <v>24</v>
      </c>
      <c r="D149" s="23" t="s">
        <v>151</v>
      </c>
      <c r="E149" s="23" t="s">
        <v>90</v>
      </c>
      <c r="F149" s="23"/>
      <c r="G149" s="24">
        <f t="shared" si="20"/>
        <v>12497306.719999999</v>
      </c>
      <c r="H149" s="24">
        <f t="shared" si="20"/>
        <v>8551304</v>
      </c>
      <c r="I149" s="24">
        <f t="shared" si="20"/>
        <v>8144072</v>
      </c>
      <c r="J149" s="25"/>
      <c r="K149" s="25"/>
    </row>
    <row r="150" spans="1:11" s="28" customFormat="1" ht="31.5" x14ac:dyDescent="0.2">
      <c r="A150" s="21">
        <v>131</v>
      </c>
      <c r="B150" s="22" t="s">
        <v>118</v>
      </c>
      <c r="C150" s="23" t="s">
        <v>24</v>
      </c>
      <c r="D150" s="23" t="s">
        <v>151</v>
      </c>
      <c r="E150" s="23" t="s">
        <v>119</v>
      </c>
      <c r="F150" s="23"/>
      <c r="G150" s="24">
        <f>G151+G157+G162+G167+G172+G175+G179+G182+G154</f>
        <v>12497306.719999999</v>
      </c>
      <c r="H150" s="24">
        <f>H151+H157+H162+H167+H172</f>
        <v>8551304</v>
      </c>
      <c r="I150" s="24">
        <f>I151+I157+I162+I167+I172</f>
        <v>8144072</v>
      </c>
      <c r="J150" s="25"/>
      <c r="K150" s="25"/>
    </row>
    <row r="151" spans="1:11" s="28" customFormat="1" ht="80.25" customHeight="1" x14ac:dyDescent="0.2">
      <c r="A151" s="21">
        <v>132</v>
      </c>
      <c r="B151" s="31" t="s">
        <v>152</v>
      </c>
      <c r="C151" s="23" t="s">
        <v>24</v>
      </c>
      <c r="D151" s="23" t="s">
        <v>151</v>
      </c>
      <c r="E151" s="23" t="s">
        <v>153</v>
      </c>
      <c r="F151" s="23"/>
      <c r="G151" s="24">
        <f t="shared" ref="G151:I152" si="21">G152</f>
        <v>72410.95</v>
      </c>
      <c r="H151" s="24">
        <f t="shared" si="21"/>
        <v>0</v>
      </c>
      <c r="I151" s="24">
        <f t="shared" si="21"/>
        <v>0</v>
      </c>
      <c r="J151" s="25"/>
      <c r="K151" s="25"/>
    </row>
    <row r="152" spans="1:11" s="28" customFormat="1" ht="47.25" x14ac:dyDescent="0.2">
      <c r="A152" s="21">
        <v>133</v>
      </c>
      <c r="B152" s="22" t="s">
        <v>35</v>
      </c>
      <c r="C152" s="23" t="s">
        <v>24</v>
      </c>
      <c r="D152" s="23" t="s">
        <v>151</v>
      </c>
      <c r="E152" s="23" t="s">
        <v>153</v>
      </c>
      <c r="F152" s="23" t="s">
        <v>36</v>
      </c>
      <c r="G152" s="24">
        <f t="shared" si="21"/>
        <v>72410.95</v>
      </c>
      <c r="H152" s="24">
        <f t="shared" si="21"/>
        <v>0</v>
      </c>
      <c r="I152" s="24">
        <f t="shared" si="21"/>
        <v>0</v>
      </c>
      <c r="J152" s="25"/>
      <c r="K152" s="25"/>
    </row>
    <row r="153" spans="1:11" s="28" customFormat="1" ht="15.75" x14ac:dyDescent="0.2">
      <c r="A153" s="21">
        <v>134</v>
      </c>
      <c r="B153" s="22" t="s">
        <v>154</v>
      </c>
      <c r="C153" s="23" t="s">
        <v>24</v>
      </c>
      <c r="D153" s="23" t="s">
        <v>151</v>
      </c>
      <c r="E153" s="23" t="s">
        <v>153</v>
      </c>
      <c r="F153" s="23" t="s">
        <v>155</v>
      </c>
      <c r="G153" s="24">
        <v>72410.95</v>
      </c>
      <c r="H153" s="24">
        <v>0</v>
      </c>
      <c r="I153" s="24">
        <v>0</v>
      </c>
      <c r="J153" s="25">
        <v>207174</v>
      </c>
      <c r="K153" s="25">
        <f>G153-J153</f>
        <v>-134763.04999999999</v>
      </c>
    </row>
    <row r="154" spans="1:11" s="28" customFormat="1" ht="63" x14ac:dyDescent="0.2">
      <c r="A154" s="21">
        <v>135</v>
      </c>
      <c r="B154" s="22" t="s">
        <v>156</v>
      </c>
      <c r="C154" s="23" t="s">
        <v>24</v>
      </c>
      <c r="D154" s="23" t="s">
        <v>151</v>
      </c>
      <c r="E154" s="23" t="s">
        <v>157</v>
      </c>
      <c r="F154" s="23"/>
      <c r="G154" s="24">
        <f>G155</f>
        <v>1139200</v>
      </c>
      <c r="H154" s="24">
        <v>0</v>
      </c>
      <c r="I154" s="24">
        <v>0</v>
      </c>
      <c r="J154" s="25"/>
      <c r="K154" s="25"/>
    </row>
    <row r="155" spans="1:11" s="28" customFormat="1" ht="31.5" x14ac:dyDescent="0.2">
      <c r="A155" s="21">
        <v>136</v>
      </c>
      <c r="B155" s="22" t="s">
        <v>43</v>
      </c>
      <c r="C155" s="23" t="s">
        <v>24</v>
      </c>
      <c r="D155" s="23" t="s">
        <v>151</v>
      </c>
      <c r="E155" s="23" t="s">
        <v>157</v>
      </c>
      <c r="F155" s="23" t="s">
        <v>44</v>
      </c>
      <c r="G155" s="24">
        <f>G156</f>
        <v>1139200</v>
      </c>
      <c r="H155" s="24">
        <v>0</v>
      </c>
      <c r="I155" s="24">
        <v>0</v>
      </c>
      <c r="J155" s="25"/>
      <c r="K155" s="25"/>
    </row>
    <row r="156" spans="1:11" s="28" customFormat="1" ht="31.5" x14ac:dyDescent="0.2">
      <c r="A156" s="21">
        <v>137</v>
      </c>
      <c r="B156" s="22" t="s">
        <v>45</v>
      </c>
      <c r="C156" s="23" t="s">
        <v>24</v>
      </c>
      <c r="D156" s="23" t="s">
        <v>151</v>
      </c>
      <c r="E156" s="23" t="s">
        <v>157</v>
      </c>
      <c r="F156" s="23" t="s">
        <v>46</v>
      </c>
      <c r="G156" s="24">
        <v>1139200</v>
      </c>
      <c r="H156" s="24">
        <v>0</v>
      </c>
      <c r="I156" s="24">
        <v>0</v>
      </c>
      <c r="J156" s="25"/>
      <c r="K156" s="25"/>
    </row>
    <row r="157" spans="1:11" s="28" customFormat="1" ht="47.25" x14ac:dyDescent="0.2">
      <c r="A157" s="21">
        <v>138</v>
      </c>
      <c r="B157" s="22" t="s">
        <v>158</v>
      </c>
      <c r="C157" s="23" t="s">
        <v>24</v>
      </c>
      <c r="D157" s="23" t="s">
        <v>151</v>
      </c>
      <c r="E157" s="23" t="s">
        <v>159</v>
      </c>
      <c r="F157" s="23"/>
      <c r="G157" s="24">
        <f>G158+G160</f>
        <v>6063817</v>
      </c>
      <c r="H157" s="24">
        <f>H158+H160</f>
        <v>5637804</v>
      </c>
      <c r="I157" s="24">
        <f>I158+I160</f>
        <v>5662804</v>
      </c>
      <c r="J157" s="25"/>
      <c r="K157" s="25"/>
    </row>
    <row r="158" spans="1:11" s="28" customFormat="1" ht="47.25" x14ac:dyDescent="0.2">
      <c r="A158" s="21">
        <v>139</v>
      </c>
      <c r="B158" s="22" t="s">
        <v>35</v>
      </c>
      <c r="C158" s="23" t="s">
        <v>24</v>
      </c>
      <c r="D158" s="23" t="s">
        <v>151</v>
      </c>
      <c r="E158" s="23" t="s">
        <v>159</v>
      </c>
      <c r="F158" s="23" t="s">
        <v>36</v>
      </c>
      <c r="G158" s="24">
        <f>G159</f>
        <v>3711035</v>
      </c>
      <c r="H158" s="24">
        <f>H159</f>
        <v>3485804</v>
      </c>
      <c r="I158" s="24">
        <f>I159</f>
        <v>3485804</v>
      </c>
      <c r="J158" s="25"/>
      <c r="K158" s="25"/>
    </row>
    <row r="159" spans="1:11" s="28" customFormat="1" ht="15.75" x14ac:dyDescent="0.2">
      <c r="A159" s="21">
        <v>140</v>
      </c>
      <c r="B159" s="22" t="s">
        <v>154</v>
      </c>
      <c r="C159" s="23" t="s">
        <v>24</v>
      </c>
      <c r="D159" s="23" t="s">
        <v>151</v>
      </c>
      <c r="E159" s="23" t="s">
        <v>159</v>
      </c>
      <c r="F159" s="23" t="s">
        <v>155</v>
      </c>
      <c r="G159" s="24">
        <v>3711035</v>
      </c>
      <c r="H159" s="24">
        <v>3485804</v>
      </c>
      <c r="I159" s="24">
        <v>3485804</v>
      </c>
      <c r="J159" s="25">
        <v>3811035</v>
      </c>
      <c r="K159" s="25">
        <f>G159-J159</f>
        <v>-100000</v>
      </c>
    </row>
    <row r="160" spans="1:11" s="28" customFormat="1" ht="31.5" x14ac:dyDescent="0.2">
      <c r="A160" s="21">
        <v>141</v>
      </c>
      <c r="B160" s="22" t="s">
        <v>43</v>
      </c>
      <c r="C160" s="23" t="s">
        <v>24</v>
      </c>
      <c r="D160" s="23" t="s">
        <v>151</v>
      </c>
      <c r="E160" s="23" t="s">
        <v>159</v>
      </c>
      <c r="F160" s="23" t="s">
        <v>44</v>
      </c>
      <c r="G160" s="24">
        <f>G161</f>
        <v>2352782</v>
      </c>
      <c r="H160" s="24">
        <f>H161</f>
        <v>2152000</v>
      </c>
      <c r="I160" s="24">
        <f>I161</f>
        <v>2177000</v>
      </c>
      <c r="J160" s="25"/>
      <c r="K160" s="25"/>
    </row>
    <row r="161" spans="1:11" s="28" customFormat="1" ht="31.5" x14ac:dyDescent="0.2">
      <c r="A161" s="21">
        <v>142</v>
      </c>
      <c r="B161" s="22" t="s">
        <v>45</v>
      </c>
      <c r="C161" s="23" t="s">
        <v>24</v>
      </c>
      <c r="D161" s="23" t="s">
        <v>151</v>
      </c>
      <c r="E161" s="23" t="s">
        <v>159</v>
      </c>
      <c r="F161" s="23" t="s">
        <v>46</v>
      </c>
      <c r="G161" s="24">
        <v>2352782</v>
      </c>
      <c r="H161" s="24">
        <v>2152000</v>
      </c>
      <c r="I161" s="24">
        <v>2177000</v>
      </c>
      <c r="J161" s="25">
        <v>2558971</v>
      </c>
      <c r="K161" s="25">
        <f>G161-J161</f>
        <v>-206189</v>
      </c>
    </row>
    <row r="162" spans="1:11" s="28" customFormat="1" ht="47.25" x14ac:dyDescent="0.2">
      <c r="A162" s="21">
        <v>143</v>
      </c>
      <c r="B162" s="22" t="s">
        <v>160</v>
      </c>
      <c r="C162" s="23" t="s">
        <v>24</v>
      </c>
      <c r="D162" s="23" t="s">
        <v>151</v>
      </c>
      <c r="E162" s="23" t="s">
        <v>161</v>
      </c>
      <c r="F162" s="23"/>
      <c r="G162" s="24">
        <f>G163+G165</f>
        <v>71789.77</v>
      </c>
      <c r="H162" s="24">
        <f>H163+H165</f>
        <v>662000</v>
      </c>
      <c r="I162" s="24">
        <f>I163+I165</f>
        <v>662000</v>
      </c>
      <c r="J162" s="25"/>
      <c r="K162" s="25"/>
    </row>
    <row r="163" spans="1:11" s="28" customFormat="1" ht="31.5" x14ac:dyDescent="0.2">
      <c r="A163" s="21">
        <v>144</v>
      </c>
      <c r="B163" s="22" t="s">
        <v>43</v>
      </c>
      <c r="C163" s="23" t="s">
        <v>24</v>
      </c>
      <c r="D163" s="23" t="s">
        <v>151</v>
      </c>
      <c r="E163" s="23" t="s">
        <v>161</v>
      </c>
      <c r="F163" s="23" t="s">
        <v>44</v>
      </c>
      <c r="G163" s="24">
        <f>G164</f>
        <v>71789.77</v>
      </c>
      <c r="H163" s="24">
        <f>H164</f>
        <v>662000</v>
      </c>
      <c r="I163" s="24">
        <f>I164</f>
        <v>662000</v>
      </c>
      <c r="J163" s="25"/>
      <c r="K163" s="25"/>
    </row>
    <row r="164" spans="1:11" s="28" customFormat="1" ht="31.5" x14ac:dyDescent="0.2">
      <c r="A164" s="21">
        <v>145</v>
      </c>
      <c r="B164" s="22" t="s">
        <v>45</v>
      </c>
      <c r="C164" s="23" t="s">
        <v>24</v>
      </c>
      <c r="D164" s="23" t="s">
        <v>151</v>
      </c>
      <c r="E164" s="23" t="s">
        <v>161</v>
      </c>
      <c r="F164" s="23" t="s">
        <v>46</v>
      </c>
      <c r="G164" s="24">
        <v>71789.77</v>
      </c>
      <c r="H164" s="24">
        <v>662000</v>
      </c>
      <c r="I164" s="24">
        <v>662000</v>
      </c>
      <c r="J164" s="25">
        <v>181789.77</v>
      </c>
      <c r="K164" s="25">
        <f>G164-J164</f>
        <v>-109999.99999999999</v>
      </c>
    </row>
    <row r="165" spans="1:11" ht="15.75" hidden="1" x14ac:dyDescent="0.2">
      <c r="A165" s="21">
        <v>137</v>
      </c>
      <c r="B165" s="22" t="s">
        <v>47</v>
      </c>
      <c r="C165" s="23" t="s">
        <v>24</v>
      </c>
      <c r="D165" s="23" t="s">
        <v>151</v>
      </c>
      <c r="E165" s="23" t="s">
        <v>161</v>
      </c>
      <c r="F165" s="23" t="s">
        <v>48</v>
      </c>
      <c r="G165" s="24">
        <f>G166</f>
        <v>0</v>
      </c>
      <c r="H165" s="24">
        <f>H166</f>
        <v>0</v>
      </c>
      <c r="I165" s="24">
        <f>I166</f>
        <v>0</v>
      </c>
    </row>
    <row r="166" spans="1:11" ht="15.75" hidden="1" x14ac:dyDescent="0.2">
      <c r="A166" s="21">
        <v>138</v>
      </c>
      <c r="B166" s="22" t="s">
        <v>49</v>
      </c>
      <c r="C166" s="23" t="s">
        <v>24</v>
      </c>
      <c r="D166" s="23" t="s">
        <v>151</v>
      </c>
      <c r="E166" s="23" t="s">
        <v>161</v>
      </c>
      <c r="F166" s="23" t="s">
        <v>50</v>
      </c>
      <c r="G166" s="24">
        <v>0</v>
      </c>
      <c r="H166" s="24">
        <v>0</v>
      </c>
      <c r="I166" s="24">
        <v>0</v>
      </c>
    </row>
    <row r="167" spans="1:11" s="28" customFormat="1" ht="47.25" x14ac:dyDescent="0.2">
      <c r="A167" s="21">
        <v>146</v>
      </c>
      <c r="B167" s="22" t="s">
        <v>162</v>
      </c>
      <c r="C167" s="23" t="s">
        <v>24</v>
      </c>
      <c r="D167" s="23" t="s">
        <v>151</v>
      </c>
      <c r="E167" s="23" t="s">
        <v>163</v>
      </c>
      <c r="F167" s="23"/>
      <c r="G167" s="24">
        <f>G168+G170</f>
        <v>3536885</v>
      </c>
      <c r="H167" s="24">
        <f>H168+H170</f>
        <v>1301500</v>
      </c>
      <c r="I167" s="24">
        <f>I168+I170</f>
        <v>1403500</v>
      </c>
      <c r="J167" s="25"/>
      <c r="K167" s="25"/>
    </row>
    <row r="168" spans="1:11" s="28" customFormat="1" ht="31.5" x14ac:dyDescent="0.2">
      <c r="A168" s="21">
        <v>147</v>
      </c>
      <c r="B168" s="22" t="s">
        <v>43</v>
      </c>
      <c r="C168" s="23" t="s">
        <v>24</v>
      </c>
      <c r="D168" s="23" t="s">
        <v>151</v>
      </c>
      <c r="E168" s="23" t="s">
        <v>163</v>
      </c>
      <c r="F168" s="23" t="s">
        <v>44</v>
      </c>
      <c r="G168" s="24">
        <f>G169</f>
        <v>3535413</v>
      </c>
      <c r="H168" s="24">
        <f>H169</f>
        <v>1291500</v>
      </c>
      <c r="I168" s="24">
        <f>I169</f>
        <v>1393500</v>
      </c>
      <c r="J168" s="25"/>
      <c r="K168" s="25"/>
    </row>
    <row r="169" spans="1:11" s="28" customFormat="1" ht="31.5" x14ac:dyDescent="0.2">
      <c r="A169" s="21">
        <v>148</v>
      </c>
      <c r="B169" s="22" t="s">
        <v>45</v>
      </c>
      <c r="C169" s="23" t="s">
        <v>24</v>
      </c>
      <c r="D169" s="23" t="s">
        <v>151</v>
      </c>
      <c r="E169" s="23" t="s">
        <v>163</v>
      </c>
      <c r="F169" s="23" t="s">
        <v>46</v>
      </c>
      <c r="G169" s="24">
        <v>3535413</v>
      </c>
      <c r="H169" s="24">
        <v>1291500</v>
      </c>
      <c r="I169" s="24">
        <v>1393500</v>
      </c>
      <c r="J169" s="25">
        <v>4141300</v>
      </c>
      <c r="K169" s="25">
        <f>G169-J169</f>
        <v>-605887</v>
      </c>
    </row>
    <row r="170" spans="1:11" s="28" customFormat="1" ht="15.75" x14ac:dyDescent="0.2">
      <c r="A170" s="21">
        <v>149</v>
      </c>
      <c r="B170" s="22" t="s">
        <v>47</v>
      </c>
      <c r="C170" s="23" t="s">
        <v>24</v>
      </c>
      <c r="D170" s="23" t="s">
        <v>151</v>
      </c>
      <c r="E170" s="23" t="s">
        <v>163</v>
      </c>
      <c r="F170" s="23" t="s">
        <v>48</v>
      </c>
      <c r="G170" s="24">
        <f>G171</f>
        <v>1472</v>
      </c>
      <c r="H170" s="24">
        <f>H171</f>
        <v>10000</v>
      </c>
      <c r="I170" s="24">
        <f>I171</f>
        <v>10000</v>
      </c>
      <c r="J170" s="25"/>
      <c r="K170" s="25"/>
    </row>
    <row r="171" spans="1:11" s="28" customFormat="1" ht="15.75" x14ac:dyDescent="0.2">
      <c r="A171" s="21">
        <v>150</v>
      </c>
      <c r="B171" s="22" t="s">
        <v>49</v>
      </c>
      <c r="C171" s="23" t="s">
        <v>24</v>
      </c>
      <c r="D171" s="23" t="s">
        <v>151</v>
      </c>
      <c r="E171" s="23" t="s">
        <v>163</v>
      </c>
      <c r="F171" s="23" t="s">
        <v>50</v>
      </c>
      <c r="G171" s="27">
        <v>1472</v>
      </c>
      <c r="H171" s="24">
        <v>10000</v>
      </c>
      <c r="I171" s="24">
        <v>10000</v>
      </c>
      <c r="J171" s="25">
        <v>10000</v>
      </c>
      <c r="K171" s="25">
        <f>G171-J171</f>
        <v>-8528</v>
      </c>
    </row>
    <row r="172" spans="1:11" s="28" customFormat="1" ht="47.25" x14ac:dyDescent="0.2">
      <c r="A172" s="21">
        <v>151</v>
      </c>
      <c r="B172" s="22" t="s">
        <v>164</v>
      </c>
      <c r="C172" s="23" t="s">
        <v>24</v>
      </c>
      <c r="D172" s="23" t="s">
        <v>151</v>
      </c>
      <c r="E172" s="23" t="s">
        <v>165</v>
      </c>
      <c r="F172" s="23"/>
      <c r="G172" s="24">
        <f t="shared" ref="G172:I173" si="22">G173</f>
        <v>98194</v>
      </c>
      <c r="H172" s="24">
        <f t="shared" si="22"/>
        <v>950000</v>
      </c>
      <c r="I172" s="24">
        <f t="shared" si="22"/>
        <v>415768</v>
      </c>
      <c r="J172" s="25"/>
      <c r="K172" s="25"/>
    </row>
    <row r="173" spans="1:11" s="28" customFormat="1" ht="31.5" x14ac:dyDescent="0.2">
      <c r="A173" s="21">
        <v>152</v>
      </c>
      <c r="B173" s="22" t="s">
        <v>43</v>
      </c>
      <c r="C173" s="23" t="s">
        <v>24</v>
      </c>
      <c r="D173" s="23" t="s">
        <v>151</v>
      </c>
      <c r="E173" s="23" t="s">
        <v>165</v>
      </c>
      <c r="F173" s="23" t="s">
        <v>44</v>
      </c>
      <c r="G173" s="24">
        <f t="shared" si="22"/>
        <v>98194</v>
      </c>
      <c r="H173" s="24">
        <f t="shared" si="22"/>
        <v>950000</v>
      </c>
      <c r="I173" s="24">
        <f t="shared" si="22"/>
        <v>415768</v>
      </c>
      <c r="J173" s="25"/>
      <c r="K173" s="25"/>
    </row>
    <row r="174" spans="1:11" s="28" customFormat="1" ht="31.5" x14ac:dyDescent="0.2">
      <c r="A174" s="21">
        <v>153</v>
      </c>
      <c r="B174" s="22" t="s">
        <v>45</v>
      </c>
      <c r="C174" s="23" t="s">
        <v>24</v>
      </c>
      <c r="D174" s="23" t="s">
        <v>151</v>
      </c>
      <c r="E174" s="23" t="s">
        <v>165</v>
      </c>
      <c r="F174" s="23" t="s">
        <v>46</v>
      </c>
      <c r="G174" s="24">
        <v>98194</v>
      </c>
      <c r="H174" s="24">
        <v>950000</v>
      </c>
      <c r="I174" s="24">
        <v>415768</v>
      </c>
      <c r="J174" s="25">
        <v>243093</v>
      </c>
      <c r="K174" s="25">
        <f>G174-J174</f>
        <v>-144899</v>
      </c>
    </row>
    <row r="175" spans="1:11" s="28" customFormat="1" ht="38.25" x14ac:dyDescent="0.2">
      <c r="A175" s="21">
        <v>154</v>
      </c>
      <c r="B175" s="32" t="s">
        <v>166</v>
      </c>
      <c r="C175" s="23" t="s">
        <v>24</v>
      </c>
      <c r="D175" s="23" t="s">
        <v>151</v>
      </c>
      <c r="E175" s="23" t="s">
        <v>167</v>
      </c>
      <c r="F175" s="23"/>
      <c r="G175" s="24">
        <f>G177</f>
        <v>1362260</v>
      </c>
      <c r="H175" s="24">
        <v>0</v>
      </c>
      <c r="I175" s="24">
        <v>0</v>
      </c>
      <c r="J175" s="25"/>
      <c r="K175" s="25"/>
    </row>
    <row r="176" spans="1:11" s="28" customFormat="1" ht="15.75" x14ac:dyDescent="0.2">
      <c r="A176" s="21">
        <v>155</v>
      </c>
      <c r="B176" s="32" t="s">
        <v>168</v>
      </c>
      <c r="C176" s="23"/>
      <c r="D176" s="23"/>
      <c r="E176" s="23"/>
      <c r="F176" s="23"/>
      <c r="G176" s="24">
        <v>75750</v>
      </c>
      <c r="H176" s="24">
        <v>0</v>
      </c>
      <c r="I176" s="24">
        <v>0</v>
      </c>
      <c r="J176" s="25"/>
      <c r="K176" s="25"/>
    </row>
    <row r="177" spans="1:11" s="28" customFormat="1" ht="31.5" x14ac:dyDescent="0.2">
      <c r="A177" s="21">
        <v>156</v>
      </c>
      <c r="B177" s="22" t="s">
        <v>43</v>
      </c>
      <c r="C177" s="23" t="s">
        <v>24</v>
      </c>
      <c r="D177" s="23" t="s">
        <v>151</v>
      </c>
      <c r="E177" s="23" t="s">
        <v>167</v>
      </c>
      <c r="F177" s="23" t="s">
        <v>44</v>
      </c>
      <c r="G177" s="24">
        <f>G178</f>
        <v>1362260</v>
      </c>
      <c r="H177" s="24">
        <v>0</v>
      </c>
      <c r="I177" s="24">
        <v>0</v>
      </c>
      <c r="J177" s="25"/>
      <c r="K177" s="25"/>
    </row>
    <row r="178" spans="1:11" s="28" customFormat="1" ht="31.5" x14ac:dyDescent="0.2">
      <c r="A178" s="21">
        <v>157</v>
      </c>
      <c r="B178" s="22" t="s">
        <v>45</v>
      </c>
      <c r="C178" s="23" t="s">
        <v>24</v>
      </c>
      <c r="D178" s="23" t="s">
        <v>151</v>
      </c>
      <c r="E178" s="23" t="s">
        <v>167</v>
      </c>
      <c r="F178" s="23" t="s">
        <v>46</v>
      </c>
      <c r="G178" s="24">
        <v>1362260</v>
      </c>
      <c r="H178" s="24">
        <v>0</v>
      </c>
      <c r="I178" s="24">
        <v>0</v>
      </c>
      <c r="J178" s="25"/>
      <c r="K178" s="25"/>
    </row>
    <row r="179" spans="1:11" s="28" customFormat="1" ht="38.25" x14ac:dyDescent="0.2">
      <c r="A179" s="21">
        <v>158</v>
      </c>
      <c r="B179" s="32" t="s">
        <v>169</v>
      </c>
      <c r="C179" s="23" t="s">
        <v>24</v>
      </c>
      <c r="D179" s="23" t="s">
        <v>151</v>
      </c>
      <c r="E179" s="23" t="s">
        <v>170</v>
      </c>
      <c r="F179" s="23"/>
      <c r="G179" s="24">
        <f>G180</f>
        <v>77000</v>
      </c>
      <c r="H179" s="24">
        <v>0</v>
      </c>
      <c r="I179" s="24">
        <v>0</v>
      </c>
      <c r="J179" s="25"/>
      <c r="K179" s="25"/>
    </row>
    <row r="180" spans="1:11" s="28" customFormat="1" ht="31.5" x14ac:dyDescent="0.2">
      <c r="A180" s="21">
        <v>159</v>
      </c>
      <c r="B180" s="22" t="s">
        <v>43</v>
      </c>
      <c r="C180" s="23" t="s">
        <v>24</v>
      </c>
      <c r="D180" s="23" t="s">
        <v>151</v>
      </c>
      <c r="E180" s="23" t="s">
        <v>170</v>
      </c>
      <c r="F180" s="23"/>
      <c r="G180" s="24">
        <f>G181</f>
        <v>77000</v>
      </c>
      <c r="H180" s="24">
        <v>0</v>
      </c>
      <c r="I180" s="24">
        <v>0</v>
      </c>
      <c r="J180" s="25"/>
      <c r="K180" s="25"/>
    </row>
    <row r="181" spans="1:11" s="28" customFormat="1" ht="31.5" x14ac:dyDescent="0.2">
      <c r="A181" s="21">
        <v>160</v>
      </c>
      <c r="B181" s="22" t="s">
        <v>45</v>
      </c>
      <c r="C181" s="23" t="s">
        <v>24</v>
      </c>
      <c r="D181" s="23" t="s">
        <v>151</v>
      </c>
      <c r="E181" s="23" t="s">
        <v>170</v>
      </c>
      <c r="F181" s="23"/>
      <c r="G181" s="24">
        <v>77000</v>
      </c>
      <c r="H181" s="24">
        <v>0</v>
      </c>
      <c r="I181" s="24">
        <v>0</v>
      </c>
      <c r="J181" s="25"/>
      <c r="K181" s="25"/>
    </row>
    <row r="182" spans="1:11" s="28" customFormat="1" ht="38.25" x14ac:dyDescent="0.2">
      <c r="A182" s="21">
        <v>161</v>
      </c>
      <c r="B182" s="32" t="s">
        <v>171</v>
      </c>
      <c r="C182" s="23" t="s">
        <v>24</v>
      </c>
      <c r="D182" s="23" t="s">
        <v>151</v>
      </c>
      <c r="E182" s="23" t="s">
        <v>172</v>
      </c>
      <c r="F182" s="23"/>
      <c r="G182" s="24">
        <f>G183</f>
        <v>75750</v>
      </c>
      <c r="H182" s="24">
        <v>0</v>
      </c>
      <c r="I182" s="24">
        <v>0</v>
      </c>
      <c r="J182" s="25"/>
      <c r="K182" s="25"/>
    </row>
    <row r="183" spans="1:11" s="28" customFormat="1" ht="31.5" x14ac:dyDescent="0.2">
      <c r="A183" s="21">
        <v>162</v>
      </c>
      <c r="B183" s="22" t="s">
        <v>43</v>
      </c>
      <c r="C183" s="23" t="s">
        <v>24</v>
      </c>
      <c r="D183" s="23" t="s">
        <v>151</v>
      </c>
      <c r="E183" s="23" t="s">
        <v>172</v>
      </c>
      <c r="F183" s="23"/>
      <c r="G183" s="24">
        <f>G184</f>
        <v>75750</v>
      </c>
      <c r="H183" s="24">
        <v>0</v>
      </c>
      <c r="I183" s="24">
        <v>0</v>
      </c>
      <c r="J183" s="25"/>
      <c r="K183" s="25"/>
    </row>
    <row r="184" spans="1:11" s="28" customFormat="1" ht="31.5" x14ac:dyDescent="0.2">
      <c r="A184" s="21">
        <v>163</v>
      </c>
      <c r="B184" s="22" t="s">
        <v>45</v>
      </c>
      <c r="C184" s="23" t="s">
        <v>24</v>
      </c>
      <c r="D184" s="23" t="s">
        <v>151</v>
      </c>
      <c r="E184" s="23" t="s">
        <v>172</v>
      </c>
      <c r="F184" s="23"/>
      <c r="G184" s="24">
        <v>75750</v>
      </c>
      <c r="H184" s="24">
        <v>0</v>
      </c>
      <c r="I184" s="24">
        <v>0</v>
      </c>
      <c r="J184" s="25"/>
      <c r="K184" s="25"/>
    </row>
    <row r="185" spans="1:11" s="28" customFormat="1" ht="15.75" x14ac:dyDescent="0.2">
      <c r="A185" s="21">
        <v>164</v>
      </c>
      <c r="B185" s="22" t="s">
        <v>173</v>
      </c>
      <c r="C185" s="23" t="s">
        <v>24</v>
      </c>
      <c r="D185" s="23" t="s">
        <v>174</v>
      </c>
      <c r="E185" s="23"/>
      <c r="F185" s="23"/>
      <c r="G185" s="24">
        <f t="shared" ref="G185:I190" si="23">G186</f>
        <v>52080</v>
      </c>
      <c r="H185" s="24">
        <f t="shared" si="23"/>
        <v>50000</v>
      </c>
      <c r="I185" s="24">
        <f t="shared" si="23"/>
        <v>50000</v>
      </c>
      <c r="J185" s="25"/>
      <c r="K185" s="25"/>
    </row>
    <row r="186" spans="1:11" s="28" customFormat="1" ht="15.75" x14ac:dyDescent="0.2">
      <c r="A186" s="21">
        <v>165</v>
      </c>
      <c r="B186" s="22" t="s">
        <v>175</v>
      </c>
      <c r="C186" s="23" t="s">
        <v>24</v>
      </c>
      <c r="D186" s="23" t="s">
        <v>176</v>
      </c>
      <c r="E186" s="23"/>
      <c r="F186" s="23"/>
      <c r="G186" s="24">
        <f t="shared" si="23"/>
        <v>52080</v>
      </c>
      <c r="H186" s="24">
        <f t="shared" si="23"/>
        <v>50000</v>
      </c>
      <c r="I186" s="24">
        <f t="shared" si="23"/>
        <v>50000</v>
      </c>
      <c r="J186" s="25"/>
      <c r="K186" s="25"/>
    </row>
    <row r="187" spans="1:11" s="28" customFormat="1" ht="15.75" x14ac:dyDescent="0.2">
      <c r="A187" s="21">
        <v>166</v>
      </c>
      <c r="B187" s="22" t="s">
        <v>89</v>
      </c>
      <c r="C187" s="23" t="s">
        <v>24</v>
      </c>
      <c r="D187" s="23" t="s">
        <v>176</v>
      </c>
      <c r="E187" s="23" t="s">
        <v>90</v>
      </c>
      <c r="F187" s="23"/>
      <c r="G187" s="24">
        <f t="shared" si="23"/>
        <v>52080</v>
      </c>
      <c r="H187" s="24">
        <f t="shared" si="23"/>
        <v>50000</v>
      </c>
      <c r="I187" s="24">
        <f t="shared" si="23"/>
        <v>50000</v>
      </c>
      <c r="J187" s="25"/>
      <c r="K187" s="25"/>
    </row>
    <row r="188" spans="1:11" s="28" customFormat="1" ht="15.75" x14ac:dyDescent="0.2">
      <c r="A188" s="21">
        <v>167</v>
      </c>
      <c r="B188" s="22" t="s">
        <v>177</v>
      </c>
      <c r="C188" s="23" t="s">
        <v>24</v>
      </c>
      <c r="D188" s="23" t="s">
        <v>176</v>
      </c>
      <c r="E188" s="23" t="s">
        <v>178</v>
      </c>
      <c r="F188" s="23"/>
      <c r="G188" s="24">
        <f t="shared" si="23"/>
        <v>52080</v>
      </c>
      <c r="H188" s="24">
        <f t="shared" si="23"/>
        <v>50000</v>
      </c>
      <c r="I188" s="24">
        <f t="shared" si="23"/>
        <v>50000</v>
      </c>
      <c r="J188" s="25"/>
      <c r="K188" s="25"/>
    </row>
    <row r="189" spans="1:11" s="28" customFormat="1" ht="63" x14ac:dyDescent="0.2">
      <c r="A189" s="21">
        <v>168</v>
      </c>
      <c r="B189" s="22" t="s">
        <v>179</v>
      </c>
      <c r="C189" s="23" t="s">
        <v>24</v>
      </c>
      <c r="D189" s="23" t="s">
        <v>176</v>
      </c>
      <c r="E189" s="23" t="s">
        <v>180</v>
      </c>
      <c r="F189" s="23"/>
      <c r="G189" s="24">
        <f t="shared" si="23"/>
        <v>52080</v>
      </c>
      <c r="H189" s="24">
        <f t="shared" si="23"/>
        <v>50000</v>
      </c>
      <c r="I189" s="24">
        <f t="shared" si="23"/>
        <v>50000</v>
      </c>
      <c r="J189" s="25"/>
      <c r="K189" s="25"/>
    </row>
    <row r="190" spans="1:11" s="28" customFormat="1" ht="47.25" x14ac:dyDescent="0.2">
      <c r="A190" s="21">
        <v>169</v>
      </c>
      <c r="B190" s="22" t="s">
        <v>35</v>
      </c>
      <c r="C190" s="23" t="s">
        <v>24</v>
      </c>
      <c r="D190" s="23" t="s">
        <v>176</v>
      </c>
      <c r="E190" s="23" t="s">
        <v>180</v>
      </c>
      <c r="F190" s="23" t="s">
        <v>36</v>
      </c>
      <c r="G190" s="24">
        <f t="shared" si="23"/>
        <v>52080</v>
      </c>
      <c r="H190" s="24">
        <f t="shared" si="23"/>
        <v>50000</v>
      </c>
      <c r="I190" s="24">
        <f t="shared" si="23"/>
        <v>50000</v>
      </c>
      <c r="J190" s="25"/>
      <c r="K190" s="25"/>
    </row>
    <row r="191" spans="1:11" s="28" customFormat="1" ht="15.75" x14ac:dyDescent="0.2">
      <c r="A191" s="21">
        <v>170</v>
      </c>
      <c r="B191" s="22" t="s">
        <v>154</v>
      </c>
      <c r="C191" s="23" t="s">
        <v>24</v>
      </c>
      <c r="D191" s="23" t="s">
        <v>176</v>
      </c>
      <c r="E191" s="23" t="s">
        <v>180</v>
      </c>
      <c r="F191" s="23" t="s">
        <v>155</v>
      </c>
      <c r="G191" s="24">
        <v>52080</v>
      </c>
      <c r="H191" s="24">
        <v>50000</v>
      </c>
      <c r="I191" s="24">
        <v>50000</v>
      </c>
      <c r="J191" s="25"/>
      <c r="K191" s="25"/>
    </row>
    <row r="192" spans="1:11" s="28" customFormat="1" ht="15.75" x14ac:dyDescent="0.2">
      <c r="A192" s="21">
        <v>171</v>
      </c>
      <c r="B192" s="22" t="s">
        <v>181</v>
      </c>
      <c r="C192" s="23" t="s">
        <v>24</v>
      </c>
      <c r="D192" s="23" t="s">
        <v>182</v>
      </c>
      <c r="E192" s="23"/>
      <c r="F192" s="23"/>
      <c r="G192" s="24">
        <f t="shared" ref="G192:I197" si="24">G193</f>
        <v>340000</v>
      </c>
      <c r="H192" s="24">
        <f t="shared" si="24"/>
        <v>230045</v>
      </c>
      <c r="I192" s="24">
        <f t="shared" si="24"/>
        <v>285045</v>
      </c>
      <c r="J192" s="25"/>
      <c r="K192" s="25"/>
    </row>
    <row r="193" spans="1:11" s="28" customFormat="1" ht="15.75" x14ac:dyDescent="0.2">
      <c r="A193" s="21">
        <v>172</v>
      </c>
      <c r="B193" s="22" t="s">
        <v>183</v>
      </c>
      <c r="C193" s="23" t="s">
        <v>24</v>
      </c>
      <c r="D193" s="23" t="s">
        <v>184</v>
      </c>
      <c r="E193" s="23"/>
      <c r="F193" s="23"/>
      <c r="G193" s="24">
        <f t="shared" si="24"/>
        <v>340000</v>
      </c>
      <c r="H193" s="24">
        <f t="shared" si="24"/>
        <v>230045</v>
      </c>
      <c r="I193" s="24">
        <f t="shared" si="24"/>
        <v>285045</v>
      </c>
      <c r="J193" s="25"/>
      <c r="K193" s="25"/>
    </row>
    <row r="194" spans="1:11" s="28" customFormat="1" ht="15.75" x14ac:dyDescent="0.2">
      <c r="A194" s="21">
        <v>173</v>
      </c>
      <c r="B194" s="22" t="s">
        <v>89</v>
      </c>
      <c r="C194" s="23" t="s">
        <v>24</v>
      </c>
      <c r="D194" s="23" t="s">
        <v>184</v>
      </c>
      <c r="E194" s="23" t="s">
        <v>90</v>
      </c>
      <c r="F194" s="23"/>
      <c r="G194" s="24">
        <f t="shared" si="24"/>
        <v>340000</v>
      </c>
      <c r="H194" s="24">
        <f t="shared" si="24"/>
        <v>230045</v>
      </c>
      <c r="I194" s="24">
        <f t="shared" si="24"/>
        <v>285045</v>
      </c>
      <c r="J194" s="25"/>
      <c r="K194" s="25"/>
    </row>
    <row r="195" spans="1:11" s="28" customFormat="1" ht="15.75" x14ac:dyDescent="0.2">
      <c r="A195" s="21">
        <v>174</v>
      </c>
      <c r="B195" s="22" t="s">
        <v>177</v>
      </c>
      <c r="C195" s="23" t="s">
        <v>24</v>
      </c>
      <c r="D195" s="23" t="s">
        <v>184</v>
      </c>
      <c r="E195" s="23" t="s">
        <v>178</v>
      </c>
      <c r="F195" s="23"/>
      <c r="G195" s="24">
        <f t="shared" si="24"/>
        <v>340000</v>
      </c>
      <c r="H195" s="24">
        <f t="shared" si="24"/>
        <v>230045</v>
      </c>
      <c r="I195" s="24">
        <f t="shared" si="24"/>
        <v>285045</v>
      </c>
      <c r="J195" s="25"/>
      <c r="K195" s="25"/>
    </row>
    <row r="196" spans="1:11" s="28" customFormat="1" ht="47.25" x14ac:dyDescent="0.2">
      <c r="A196" s="21">
        <v>175</v>
      </c>
      <c r="B196" s="22" t="s">
        <v>185</v>
      </c>
      <c r="C196" s="23" t="s">
        <v>24</v>
      </c>
      <c r="D196" s="23" t="s">
        <v>184</v>
      </c>
      <c r="E196" s="23" t="s">
        <v>186</v>
      </c>
      <c r="F196" s="23"/>
      <c r="G196" s="24">
        <f t="shared" si="24"/>
        <v>340000</v>
      </c>
      <c r="H196" s="24">
        <f t="shared" si="24"/>
        <v>230045</v>
      </c>
      <c r="I196" s="24">
        <f t="shared" si="24"/>
        <v>285045</v>
      </c>
      <c r="J196" s="25"/>
      <c r="K196" s="25"/>
    </row>
    <row r="197" spans="1:11" s="28" customFormat="1" ht="31.5" x14ac:dyDescent="0.2">
      <c r="A197" s="21">
        <v>176</v>
      </c>
      <c r="B197" s="22" t="s">
        <v>43</v>
      </c>
      <c r="C197" s="23" t="s">
        <v>24</v>
      </c>
      <c r="D197" s="23" t="s">
        <v>184</v>
      </c>
      <c r="E197" s="23" t="s">
        <v>186</v>
      </c>
      <c r="F197" s="23" t="s">
        <v>44</v>
      </c>
      <c r="G197" s="24">
        <f t="shared" si="24"/>
        <v>340000</v>
      </c>
      <c r="H197" s="24">
        <f t="shared" si="24"/>
        <v>230045</v>
      </c>
      <c r="I197" s="24">
        <f t="shared" si="24"/>
        <v>285045</v>
      </c>
      <c r="J197" s="25"/>
      <c r="K197" s="25"/>
    </row>
    <row r="198" spans="1:11" s="28" customFormat="1" ht="31.5" x14ac:dyDescent="0.2">
      <c r="A198" s="21">
        <v>177</v>
      </c>
      <c r="B198" s="22" t="s">
        <v>45</v>
      </c>
      <c r="C198" s="23" t="s">
        <v>24</v>
      </c>
      <c r="D198" s="23" t="s">
        <v>184</v>
      </c>
      <c r="E198" s="23" t="s">
        <v>186</v>
      </c>
      <c r="F198" s="23" t="s">
        <v>46</v>
      </c>
      <c r="G198" s="24">
        <v>340000</v>
      </c>
      <c r="H198" s="24">
        <v>230045</v>
      </c>
      <c r="I198" s="24">
        <v>285045</v>
      </c>
      <c r="J198" s="25">
        <v>540000</v>
      </c>
      <c r="K198" s="25">
        <f>G198-J198</f>
        <v>-200000</v>
      </c>
    </row>
    <row r="199" spans="1:11" s="28" customFormat="1" ht="15.75" x14ac:dyDescent="0.2">
      <c r="A199" s="21">
        <v>178</v>
      </c>
      <c r="B199" s="22" t="s">
        <v>187</v>
      </c>
      <c r="C199" s="23" t="s">
        <v>24</v>
      </c>
      <c r="D199" s="23" t="s">
        <v>188</v>
      </c>
      <c r="E199" s="23"/>
      <c r="F199" s="23"/>
      <c r="G199" s="24">
        <f t="shared" ref="G199:I204" si="25">G200</f>
        <v>10800</v>
      </c>
      <c r="H199" s="24">
        <f t="shared" si="25"/>
        <v>20000</v>
      </c>
      <c r="I199" s="24">
        <f t="shared" si="25"/>
        <v>20000</v>
      </c>
      <c r="J199" s="25"/>
      <c r="K199" s="25"/>
    </row>
    <row r="200" spans="1:11" s="28" customFormat="1" ht="15.75" x14ac:dyDescent="0.2">
      <c r="A200" s="21">
        <v>179</v>
      </c>
      <c r="B200" s="22" t="s">
        <v>189</v>
      </c>
      <c r="C200" s="23" t="s">
        <v>24</v>
      </c>
      <c r="D200" s="23" t="s">
        <v>190</v>
      </c>
      <c r="E200" s="23"/>
      <c r="F200" s="23"/>
      <c r="G200" s="24">
        <f t="shared" si="25"/>
        <v>10800</v>
      </c>
      <c r="H200" s="24">
        <f t="shared" si="25"/>
        <v>20000</v>
      </c>
      <c r="I200" s="24">
        <f t="shared" si="25"/>
        <v>20000</v>
      </c>
      <c r="J200" s="25"/>
      <c r="K200" s="25"/>
    </row>
    <row r="201" spans="1:11" s="28" customFormat="1" ht="15.75" x14ac:dyDescent="0.2">
      <c r="A201" s="21">
        <v>180</v>
      </c>
      <c r="B201" s="22" t="s">
        <v>89</v>
      </c>
      <c r="C201" s="23" t="s">
        <v>24</v>
      </c>
      <c r="D201" s="23" t="s">
        <v>190</v>
      </c>
      <c r="E201" s="23" t="s">
        <v>90</v>
      </c>
      <c r="F201" s="23"/>
      <c r="G201" s="24">
        <f t="shared" si="25"/>
        <v>10800</v>
      </c>
      <c r="H201" s="24">
        <f t="shared" si="25"/>
        <v>20000</v>
      </c>
      <c r="I201" s="24">
        <f t="shared" si="25"/>
        <v>20000</v>
      </c>
      <c r="J201" s="25"/>
      <c r="K201" s="25"/>
    </row>
    <row r="202" spans="1:11" s="28" customFormat="1" ht="15.75" x14ac:dyDescent="0.2">
      <c r="A202" s="21">
        <v>181</v>
      </c>
      <c r="B202" s="22" t="s">
        <v>177</v>
      </c>
      <c r="C202" s="23" t="s">
        <v>24</v>
      </c>
      <c r="D202" s="23" t="s">
        <v>191</v>
      </c>
      <c r="E202" s="23" t="s">
        <v>178</v>
      </c>
      <c r="F202" s="23"/>
      <c r="G202" s="24">
        <f t="shared" si="25"/>
        <v>10800</v>
      </c>
      <c r="H202" s="24">
        <f t="shared" si="25"/>
        <v>20000</v>
      </c>
      <c r="I202" s="24">
        <f t="shared" si="25"/>
        <v>20000</v>
      </c>
      <c r="J202" s="25"/>
      <c r="K202" s="25"/>
    </row>
    <row r="203" spans="1:11" s="28" customFormat="1" ht="31.5" x14ac:dyDescent="0.2">
      <c r="A203" s="21">
        <v>182</v>
      </c>
      <c r="B203" s="22" t="s">
        <v>192</v>
      </c>
      <c r="C203" s="23" t="s">
        <v>24</v>
      </c>
      <c r="D203" s="23" t="s">
        <v>190</v>
      </c>
      <c r="E203" s="23" t="s">
        <v>193</v>
      </c>
      <c r="F203" s="23"/>
      <c r="G203" s="24">
        <f t="shared" si="25"/>
        <v>10800</v>
      </c>
      <c r="H203" s="24">
        <f t="shared" si="25"/>
        <v>20000</v>
      </c>
      <c r="I203" s="24">
        <f t="shared" si="25"/>
        <v>20000</v>
      </c>
      <c r="J203" s="25"/>
      <c r="K203" s="25"/>
    </row>
    <row r="204" spans="1:11" s="28" customFormat="1" ht="15.75" x14ac:dyDescent="0.2">
      <c r="A204" s="21">
        <v>183</v>
      </c>
      <c r="B204" s="22" t="s">
        <v>97</v>
      </c>
      <c r="C204" s="23" t="s">
        <v>24</v>
      </c>
      <c r="D204" s="23" t="s">
        <v>190</v>
      </c>
      <c r="E204" s="23" t="s">
        <v>193</v>
      </c>
      <c r="F204" s="23" t="s">
        <v>98</v>
      </c>
      <c r="G204" s="24">
        <f t="shared" si="25"/>
        <v>10800</v>
      </c>
      <c r="H204" s="24">
        <f t="shared" si="25"/>
        <v>20000</v>
      </c>
      <c r="I204" s="24">
        <f t="shared" si="25"/>
        <v>20000</v>
      </c>
      <c r="J204" s="25"/>
      <c r="K204" s="25"/>
    </row>
    <row r="205" spans="1:11" s="28" customFormat="1" ht="15.75" x14ac:dyDescent="0.2">
      <c r="A205" s="21">
        <v>184</v>
      </c>
      <c r="B205" s="22" t="s">
        <v>194</v>
      </c>
      <c r="C205" s="23" t="s">
        <v>24</v>
      </c>
      <c r="D205" s="23" t="s">
        <v>190</v>
      </c>
      <c r="E205" s="23" t="s">
        <v>193</v>
      </c>
      <c r="F205" s="23" t="s">
        <v>195</v>
      </c>
      <c r="G205" s="24">
        <v>10800</v>
      </c>
      <c r="H205" s="24">
        <v>20000</v>
      </c>
      <c r="I205" s="24">
        <v>20000</v>
      </c>
      <c r="J205" s="25">
        <v>20000</v>
      </c>
      <c r="K205" s="25">
        <f>G205-J205</f>
        <v>-9200</v>
      </c>
    </row>
    <row r="206" spans="1:11" ht="15.75" hidden="1" x14ac:dyDescent="0.2">
      <c r="A206" s="21">
        <v>168</v>
      </c>
      <c r="B206" s="22" t="s">
        <v>196</v>
      </c>
      <c r="C206" s="23" t="s">
        <v>24</v>
      </c>
      <c r="D206" s="23" t="s">
        <v>197</v>
      </c>
      <c r="E206" s="23"/>
      <c r="F206" s="23"/>
      <c r="G206" s="24">
        <f t="shared" ref="G206:I209" si="26">G207</f>
        <v>0</v>
      </c>
      <c r="H206" s="24">
        <f t="shared" si="26"/>
        <v>0</v>
      </c>
      <c r="I206" s="24">
        <f t="shared" si="26"/>
        <v>0</v>
      </c>
    </row>
    <row r="207" spans="1:11" ht="15.75" hidden="1" x14ac:dyDescent="0.2">
      <c r="A207" s="21">
        <v>169</v>
      </c>
      <c r="B207" s="22" t="s">
        <v>198</v>
      </c>
      <c r="C207" s="23" t="s">
        <v>24</v>
      </c>
      <c r="D207" s="23" t="s">
        <v>191</v>
      </c>
      <c r="E207" s="23"/>
      <c r="F207" s="23"/>
      <c r="G207" s="24">
        <f t="shared" si="26"/>
        <v>0</v>
      </c>
      <c r="H207" s="24">
        <f t="shared" si="26"/>
        <v>0</v>
      </c>
      <c r="I207" s="24">
        <f t="shared" si="26"/>
        <v>0</v>
      </c>
    </row>
    <row r="208" spans="1:11" ht="15.75" hidden="1" x14ac:dyDescent="0.2">
      <c r="A208" s="21">
        <v>170</v>
      </c>
      <c r="B208" s="22" t="s">
        <v>89</v>
      </c>
      <c r="C208" s="23" t="s">
        <v>24</v>
      </c>
      <c r="D208" s="23" t="s">
        <v>191</v>
      </c>
      <c r="E208" s="23" t="s">
        <v>90</v>
      </c>
      <c r="F208" s="23"/>
      <c r="G208" s="24">
        <f t="shared" si="26"/>
        <v>0</v>
      </c>
      <c r="H208" s="24">
        <f t="shared" si="26"/>
        <v>0</v>
      </c>
      <c r="I208" s="24">
        <f t="shared" si="26"/>
        <v>0</v>
      </c>
    </row>
    <row r="209" spans="1:11" ht="15.75" hidden="1" x14ac:dyDescent="0.2">
      <c r="A209" s="21">
        <v>171</v>
      </c>
      <c r="B209" s="22" t="s">
        <v>177</v>
      </c>
      <c r="C209" s="23" t="s">
        <v>24</v>
      </c>
      <c r="D209" s="23" t="s">
        <v>191</v>
      </c>
      <c r="E209" s="23" t="s">
        <v>178</v>
      </c>
      <c r="F209" s="23"/>
      <c r="G209" s="24">
        <f t="shared" si="26"/>
        <v>0</v>
      </c>
      <c r="H209" s="24">
        <f t="shared" si="26"/>
        <v>0</v>
      </c>
      <c r="I209" s="24">
        <f t="shared" si="26"/>
        <v>0</v>
      </c>
    </row>
    <row r="210" spans="1:11" ht="47.25" hidden="1" x14ac:dyDescent="0.2">
      <c r="A210" s="21">
        <v>172</v>
      </c>
      <c r="B210" s="22" t="s">
        <v>199</v>
      </c>
      <c r="C210" s="23" t="s">
        <v>24</v>
      </c>
      <c r="D210" s="23" t="s">
        <v>191</v>
      </c>
      <c r="E210" s="23" t="s">
        <v>200</v>
      </c>
      <c r="F210" s="23"/>
      <c r="G210" s="24">
        <f>G211+G213</f>
        <v>0</v>
      </c>
      <c r="H210" s="24">
        <f>H211+H213</f>
        <v>0</v>
      </c>
      <c r="I210" s="24">
        <f>I211+I213</f>
        <v>0</v>
      </c>
    </row>
    <row r="211" spans="1:11" ht="47.25" hidden="1" x14ac:dyDescent="0.2">
      <c r="A211" s="21">
        <v>173</v>
      </c>
      <c r="B211" s="22" t="s">
        <v>35</v>
      </c>
      <c r="C211" s="23" t="s">
        <v>24</v>
      </c>
      <c r="D211" s="23" t="s">
        <v>191</v>
      </c>
      <c r="E211" s="23" t="s">
        <v>200</v>
      </c>
      <c r="F211" s="23" t="s">
        <v>36</v>
      </c>
      <c r="G211" s="24">
        <f>G212</f>
        <v>0</v>
      </c>
      <c r="H211" s="24">
        <f>H212</f>
        <v>0</v>
      </c>
      <c r="I211" s="24">
        <f>I212</f>
        <v>0</v>
      </c>
    </row>
    <row r="212" spans="1:11" ht="15.75" hidden="1" x14ac:dyDescent="0.2">
      <c r="A212" s="21">
        <v>174</v>
      </c>
      <c r="B212" s="22" t="s">
        <v>154</v>
      </c>
      <c r="C212" s="23" t="s">
        <v>24</v>
      </c>
      <c r="D212" s="23" t="s">
        <v>191</v>
      </c>
      <c r="E212" s="23" t="s">
        <v>200</v>
      </c>
      <c r="F212" s="23" t="s">
        <v>155</v>
      </c>
      <c r="G212" s="24">
        <v>0</v>
      </c>
      <c r="H212" s="24">
        <v>0</v>
      </c>
      <c r="I212" s="24">
        <v>0</v>
      </c>
    </row>
    <row r="213" spans="1:11" ht="31.5" hidden="1" x14ac:dyDescent="0.2">
      <c r="A213" s="21">
        <v>175</v>
      </c>
      <c r="B213" s="22" t="s">
        <v>43</v>
      </c>
      <c r="C213" s="23" t="s">
        <v>24</v>
      </c>
      <c r="D213" s="23" t="s">
        <v>191</v>
      </c>
      <c r="E213" s="23" t="s">
        <v>200</v>
      </c>
      <c r="F213" s="23" t="s">
        <v>44</v>
      </c>
      <c r="G213" s="24">
        <f>G214</f>
        <v>0</v>
      </c>
      <c r="H213" s="24">
        <f>H214</f>
        <v>0</v>
      </c>
      <c r="I213" s="24">
        <f>I214</f>
        <v>0</v>
      </c>
    </row>
    <row r="214" spans="1:11" ht="31.5" hidden="1" x14ac:dyDescent="0.2">
      <c r="A214" s="21">
        <v>176</v>
      </c>
      <c r="B214" s="22" t="s">
        <v>45</v>
      </c>
      <c r="C214" s="23" t="s">
        <v>24</v>
      </c>
      <c r="D214" s="23" t="s">
        <v>191</v>
      </c>
      <c r="E214" s="23" t="s">
        <v>200</v>
      </c>
      <c r="F214" s="23" t="s">
        <v>46</v>
      </c>
      <c r="G214" s="24">
        <v>0</v>
      </c>
      <c r="H214" s="24">
        <v>0</v>
      </c>
      <c r="I214" s="24">
        <v>0</v>
      </c>
    </row>
    <row r="215" spans="1:11" s="28" customFormat="1" ht="31.5" x14ac:dyDescent="0.2">
      <c r="A215" s="21">
        <v>185</v>
      </c>
      <c r="B215" s="22" t="s">
        <v>201</v>
      </c>
      <c r="C215" s="23" t="s">
        <v>24</v>
      </c>
      <c r="D215" s="23" t="s">
        <v>202</v>
      </c>
      <c r="E215" s="23"/>
      <c r="F215" s="23"/>
      <c r="G215" s="24">
        <f t="shared" ref="G215:I220" si="27">G216</f>
        <v>796362</v>
      </c>
      <c r="H215" s="24">
        <f t="shared" si="27"/>
        <v>796362</v>
      </c>
      <c r="I215" s="24">
        <f t="shared" si="27"/>
        <v>796362</v>
      </c>
      <c r="J215" s="25"/>
      <c r="K215" s="25"/>
    </row>
    <row r="216" spans="1:11" s="28" customFormat="1" ht="15.75" x14ac:dyDescent="0.2">
      <c r="A216" s="21">
        <v>186</v>
      </c>
      <c r="B216" s="22" t="s">
        <v>203</v>
      </c>
      <c r="C216" s="23" t="s">
        <v>24</v>
      </c>
      <c r="D216" s="23" t="s">
        <v>204</v>
      </c>
      <c r="E216" s="23"/>
      <c r="F216" s="23"/>
      <c r="G216" s="24">
        <f t="shared" si="27"/>
        <v>796362</v>
      </c>
      <c r="H216" s="24">
        <f t="shared" si="27"/>
        <v>796362</v>
      </c>
      <c r="I216" s="24">
        <f t="shared" si="27"/>
        <v>796362</v>
      </c>
      <c r="J216" s="25"/>
      <c r="K216" s="25"/>
    </row>
    <row r="217" spans="1:11" s="28" customFormat="1" ht="15.75" x14ac:dyDescent="0.2">
      <c r="A217" s="21">
        <v>187</v>
      </c>
      <c r="B217" s="22" t="s">
        <v>89</v>
      </c>
      <c r="C217" s="23" t="s">
        <v>24</v>
      </c>
      <c r="D217" s="23" t="s">
        <v>204</v>
      </c>
      <c r="E217" s="23" t="s">
        <v>90</v>
      </c>
      <c r="F217" s="23"/>
      <c r="G217" s="24">
        <f t="shared" si="27"/>
        <v>796362</v>
      </c>
      <c r="H217" s="24">
        <f t="shared" si="27"/>
        <v>796362</v>
      </c>
      <c r="I217" s="24">
        <f t="shared" si="27"/>
        <v>796362</v>
      </c>
      <c r="J217" s="25"/>
      <c r="K217" s="25"/>
    </row>
    <row r="218" spans="1:11" s="28" customFormat="1" ht="15.75" x14ac:dyDescent="0.2">
      <c r="A218" s="21">
        <v>188</v>
      </c>
      <c r="B218" s="22" t="s">
        <v>136</v>
      </c>
      <c r="C218" s="23" t="s">
        <v>24</v>
      </c>
      <c r="D218" s="23" t="s">
        <v>204</v>
      </c>
      <c r="E218" s="23" t="s">
        <v>137</v>
      </c>
      <c r="F218" s="23"/>
      <c r="G218" s="24">
        <f t="shared" si="27"/>
        <v>796362</v>
      </c>
      <c r="H218" s="24">
        <f t="shared" si="27"/>
        <v>796362</v>
      </c>
      <c r="I218" s="24">
        <f t="shared" si="27"/>
        <v>796362</v>
      </c>
      <c r="J218" s="25"/>
      <c r="K218" s="25"/>
    </row>
    <row r="219" spans="1:11" s="28" customFormat="1" ht="81" customHeight="1" x14ac:dyDescent="0.2">
      <c r="A219" s="21">
        <v>189</v>
      </c>
      <c r="B219" s="33" t="s">
        <v>205</v>
      </c>
      <c r="C219" s="23" t="s">
        <v>24</v>
      </c>
      <c r="D219" s="23" t="s">
        <v>204</v>
      </c>
      <c r="E219" s="23" t="s">
        <v>206</v>
      </c>
      <c r="F219" s="23"/>
      <c r="G219" s="24">
        <f t="shared" si="27"/>
        <v>796362</v>
      </c>
      <c r="H219" s="24">
        <f t="shared" si="27"/>
        <v>796362</v>
      </c>
      <c r="I219" s="24">
        <f t="shared" si="27"/>
        <v>796362</v>
      </c>
      <c r="J219" s="25"/>
      <c r="K219" s="25"/>
    </row>
    <row r="220" spans="1:11" s="28" customFormat="1" ht="15.75" x14ac:dyDescent="0.2">
      <c r="A220" s="21">
        <v>190</v>
      </c>
      <c r="B220" s="22" t="s">
        <v>207</v>
      </c>
      <c r="C220" s="23" t="s">
        <v>24</v>
      </c>
      <c r="D220" s="23" t="s">
        <v>204</v>
      </c>
      <c r="E220" s="23" t="s">
        <v>206</v>
      </c>
      <c r="F220" s="23" t="s">
        <v>208</v>
      </c>
      <c r="G220" s="24">
        <f t="shared" si="27"/>
        <v>796362</v>
      </c>
      <c r="H220" s="24">
        <f t="shared" si="27"/>
        <v>796362</v>
      </c>
      <c r="I220" s="24">
        <f t="shared" si="27"/>
        <v>796362</v>
      </c>
      <c r="J220" s="25"/>
      <c r="K220" s="25"/>
    </row>
    <row r="221" spans="1:11" s="28" customFormat="1" ht="15.75" x14ac:dyDescent="0.2">
      <c r="A221" s="21">
        <v>191</v>
      </c>
      <c r="B221" s="22" t="s">
        <v>209</v>
      </c>
      <c r="C221" s="23" t="s">
        <v>24</v>
      </c>
      <c r="D221" s="23" t="s">
        <v>204</v>
      </c>
      <c r="E221" s="23" t="s">
        <v>206</v>
      </c>
      <c r="F221" s="23" t="s">
        <v>210</v>
      </c>
      <c r="G221" s="24">
        <v>796362</v>
      </c>
      <c r="H221" s="24">
        <v>796362</v>
      </c>
      <c r="I221" s="24">
        <v>796362</v>
      </c>
      <c r="J221" s="25"/>
      <c r="K221" s="25"/>
    </row>
    <row r="222" spans="1:11" ht="15.75" x14ac:dyDescent="0.2">
      <c r="A222" s="21">
        <v>192</v>
      </c>
      <c r="B222" s="22" t="s">
        <v>211</v>
      </c>
      <c r="C222" s="23"/>
      <c r="D222" s="23"/>
      <c r="E222" s="23"/>
      <c r="F222" s="23"/>
      <c r="G222" s="24">
        <v>0</v>
      </c>
      <c r="H222" s="24">
        <v>419824</v>
      </c>
      <c r="I222" s="24">
        <v>835593</v>
      </c>
    </row>
    <row r="223" spans="1:11" s="38" customFormat="1" ht="17.25" customHeight="1" x14ac:dyDescent="0.25">
      <c r="A223" s="21">
        <v>193</v>
      </c>
      <c r="B223" s="34" t="s">
        <v>212</v>
      </c>
      <c r="C223" s="35"/>
      <c r="D223" s="35"/>
      <c r="E223" s="35"/>
      <c r="F223" s="35"/>
      <c r="G223" s="36">
        <f>G10+G59+G68+G93+G133+G185+G192+G206+G215+G222+G199</f>
        <v>21750303.77</v>
      </c>
      <c r="H223" s="36">
        <f>H10+H59+H68+H93+H133+H185+H192+H206+H215+H222+H199</f>
        <v>17526686</v>
      </c>
      <c r="I223" s="36">
        <f>I10+I59+I68+I93+I133+I185+I192+I206+I215+I222+I199</f>
        <v>17713609</v>
      </c>
      <c r="J223" s="37"/>
      <c r="K223" s="37">
        <f>SUM(K9:K222)</f>
        <v>-2345654</v>
      </c>
    </row>
    <row r="224" spans="1:11" ht="12.75" customHeight="1" x14ac:dyDescent="0.2"/>
    <row r="225" spans="7:9" ht="12.75" customHeight="1" x14ac:dyDescent="0.2">
      <c r="G225" s="39"/>
      <c r="H225" s="39"/>
      <c r="I225" s="39"/>
    </row>
    <row r="226" spans="7:9" ht="12.75" customHeight="1" x14ac:dyDescent="0.2">
      <c r="G226" s="39"/>
    </row>
    <row r="229" spans="7:9" ht="12.75" customHeight="1" x14ac:dyDescent="0.2"/>
    <row r="231" spans="7:9" ht="12.75" customHeight="1" x14ac:dyDescent="0.2"/>
  </sheetData>
  <mergeCells count="14"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C1:I1"/>
    <mergeCell ref="C2:I2"/>
    <mergeCell ref="C3:I3"/>
    <mergeCell ref="A4:I4"/>
    <mergeCell ref="B5:C5"/>
  </mergeCells>
  <pageMargins left="0.98402777777777795" right="0.39374999999999999" top="0.39374999999999999" bottom="0.39374999999999999" header="0.51180555555555496" footer="0.51180555555555496"/>
  <pageSetup paperSize="9"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40fozna</dc:creator>
  <dc:description>POI HSSF rep:2.46.0.82</dc:description>
  <cp:lastModifiedBy>zarubenko</cp:lastModifiedBy>
  <cp:revision>45</cp:revision>
  <cp:lastPrinted>2020-12-29T15:42:33Z</cp:lastPrinted>
  <dcterms:created xsi:type="dcterms:W3CDTF">2018-12-17T08:10:41Z</dcterms:created>
  <dcterms:modified xsi:type="dcterms:W3CDTF">2020-12-31T02:53:51Z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