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21" sheetId="1" state="visible" r:id="rId2"/>
    <sheet name="2022-2024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<sst xmlns="http://schemas.openxmlformats.org/spreadsheetml/2006/main" count="1420" uniqueCount="255">
  <si>
    <t xml:space="preserve">Доходы бюджета  на 2020 год и плановый период 2021-2022 гг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</si>
  <si>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</si>
  <si>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</si>
  <si>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</si>
  <si>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Оценка на 2021 год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</si>
  <si>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</si>
  <si>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</si>
  <si>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</si>
  <si>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</si>
  <si>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</si>
  <si>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</si>
  <si>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</si>
  <si>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</si>
  <si>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</si>
  <si>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</si>
  <si>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</si>
  <si>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</si>
  <si>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</si>
  <si>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</si>
  <si>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</si>
  <si>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</si>
  <si>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</si>
  <si>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</si>
  <si>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</si>
  <si>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</si>
  <si>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</si>
  <si>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</si>
  <si>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</si>
  <si>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</si>
  <si>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</si>
  <si>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</si>
  <si>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</si>
  <si>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</si>
  <si>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</si>
  <si>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</si>
  <si>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</si>
  <si>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</si>
  <si>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</si>
  <si>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</si>
  <si>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</si>
  <si>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</si>
  <si>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100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</si>
  <si>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</si>
  <si>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</si>
  <si>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</si>
  <si>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</si>
  <si>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</si>
  <si>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</si>
  <si>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</si>
  <si>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</si>
  <si>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</si>
  <si>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</si>
  <si>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</si>
  <si>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</si>
  <si>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</si>
  <si>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</si>
  <si>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</si>
  <si>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</si>
  <si>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</si>
  <si>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</si>
  <si>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</si>
  <si>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</si>
  <si>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</si>
  <si>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</si>
  <si>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</si>
  <si>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</si>
  <si>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</si>
  <si>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</si>
  <si>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</si>
  <si>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</si>
  <si>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</si>
  <si>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</si>
  <si>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</si>
  <si>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</si>
  <si>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</si>
  <si>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</si>
  <si>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</si>
  <si>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</si>
  <si>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</si>
  <si>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</si>
  <si>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</si>
  <si>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</si>
  <si>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</si>
  <si>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</si>
  <si>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</si>
  <si>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</si>
  <si>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</si>
  <si>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</si>
  <si>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</si>
  <si>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</si>
  <si>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</si>
  <si>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</si>
  <si>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</si>
  <si>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</si>
  <si>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</si>
  <si>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</si>
  <si>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</si>
  <si>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</si>
  <si>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</si>
  <si>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</si>
  <si>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</si>
  <si>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</si>
  <si>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</si>
  <si>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</si>
  <si>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</si>
  <si>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</si>
  <si>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</si>
  <si>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</si>
  <si>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</si>
  <si>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</si>
  <si>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</si>
  <si>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</si>
  <si>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</si>
  <si>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</si>
  <si>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</si>
  <si>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</si>
  <si>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</si>
  <si>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</si>
  <si>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</si>
  <si>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</si>
  <si>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</si>
  <si>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</si>
  <si>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</si>
  <si>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</si>
  <si>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</si>
  <si>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</si>
  <si>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</si>
  <si>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</si>
  <si>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</si>
  <si>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ДОХОДЫ ОТ ПРОДАЖИ МАТЕРИАЛЬНЫХ И НЕМАТЕРИАЛЬНЫХ АКТИВОВ</t>
  </si>
  <si>
    <t xml:space="preserve">42</t>
  </si>
  <si>
    <t xml:space="preserve">430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</si>
  <si>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</si>
  <si>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43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</si>
  <si>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</si>
  <si>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44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</si>
  <si>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</si>
  <si>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45</t>
  </si>
  <si>
    <t xml:space="preserve">ШТРАФЫ, САНКЦИИ, ВОЗМЕЩЕНИЕ УЩЕРБА</t>
  </si>
  <si>
    <t xml:space="preserve">46</t>
  </si>
  <si>
    <t xml:space="preserve">140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</si>
  <si>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</si>
  <si>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47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</si>
  <si>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</si>
  <si>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48</t>
  </si>
  <si>
    <t xml:space="preserve">07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</si>
  <si>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</si>
  <si>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49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</si>
  <si>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</si>
  <si>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50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</si>
  <si>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</si>
  <si>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Приложение 2к Постановлению администрации Селиванихинского сельсовета от 14.07.2022 № 166-п</t>
  </si>
  <si>
    <t xml:space="preserve">Доходы  бюджета на 01.07.2022г.</t>
  </si>
  <si>
    <t xml:space="preserve">(рублей)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</si>
  <si>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</si>
  <si>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 xml:space="preserve">План</t>
  </si>
  <si>
    <t xml:space="preserve">Исполнено</t>
  </si>
  <si>
    <t xml:space="preserve">% исполнения</t>
  </si>
  <si>
    <t xml:space="preserve">823</t>
  </si>
  <si>
    <t xml:space="preserve">ЗАДОЛЖЕННОСТЬ И ПЕРЕРАСЧЕТЫ ПО ОТМЕНЕННЫМ НАЛОГАМ, СБОРАМ И ИНЫМ ОБЯЗАТЕЛЬНЫМ ПЛАТЕЖАМ </t>
  </si>
  <si>
    <t xml:space="preserve">050</t>
  </si>
  <si>
    <t xml:space="preserve">Земельный налог (по обязательствам, возникшим до 1 января 2006 года)</t>
  </si>
  <si>
    <t xml:space="preserve">053</t>
  </si>
  <si>
    <t xml:space="preserve"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</si>
  <si>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</si>
  <si>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</si>
  <si>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</si>
  <si>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</si>
  <si>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51</t>
  </si>
  <si>
    <t xml:space="preserve">52</t>
  </si>
  <si>
    <t xml:space="preserve">ПРОЧИЕ НЕНАЛОГОВЫЕ ДОХОДЫ</t>
  </si>
  <si>
    <t xml:space="preserve">53</t>
  </si>
  <si>
    <t xml:space="preserve">150</t>
  </si>
  <si>
    <t xml:space="preserve">Инициативные платежи</t>
  </si>
  <si>
    <t xml:space="preserve">54</t>
  </si>
  <si>
    <t xml:space="preserve">Инициативные платежи, зачисляемые в бюджеты сельских поселений</t>
  </si>
  <si>
    <t xml:space="preserve">55</t>
  </si>
  <si>
    <t xml:space="preserve">0202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</si>
  <si>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</si>
  <si>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 xml:space="preserve">56</t>
  </si>
  <si>
    <t xml:space="preserve">0203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</si>
  <si>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</si>
  <si>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 xml:space="preserve">57</t>
  </si>
  <si>
    <t xml:space="preserve">БЕЗВОЗМЕЗДНЫЕ ПОСТУПЛЕНИЯ</t>
  </si>
  <si>
    <t xml:space="preserve">58</t>
  </si>
  <si>
    <t xml:space="preserve">БЕЗВОЗМЕЗДНЫЕ ПОСТУПЛЕНИЯ ОТ ДРУГИХ БЮДЖЕТОВ БЮДЖЕТНОЙ СИСТЕМЫ РОССИЙСКОЙ ФЕДЕРАЦИИ</t>
  </si>
  <si>
    <t xml:space="preserve">59</t>
  </si>
  <si>
    <t xml:space="preserve">Дотации бюджетам бюджетной системы Российской Федерации</t>
  </si>
  <si>
    <t xml:space="preserve">60</t>
  </si>
  <si>
    <t xml:space="preserve">001</t>
  </si>
  <si>
    <t xml:space="preserve">Дотации на выравнивание бюджетной обеспеченности
</t>
  </si>
  <si>
    <t xml:space="preserve">61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</si>
  <si>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</si>
  <si>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 xml:space="preserve">62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</si>
  <si>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</si>
  <si>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</si>
  <si>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63</t>
  </si>
  <si>
    <t xml:space="preserve">Субсидии бюджетам бюджетной системы Российской Федерации (межбюджетные субсидии)</t>
  </si>
  <si>
    <t xml:space="preserve">64</t>
  </si>
  <si>
    <t xml:space="preserve">999</t>
  </si>
  <si>
    <t xml:space="preserve">Прочие субсидии</t>
  </si>
  <si>
    <t xml:space="preserve">65</t>
  </si>
  <si>
    <t xml:space="preserve">Прочие субсидии бюджетам сельских поселений</t>
  </si>
  <si>
    <t xml:space="preserve">66</t>
  </si>
  <si>
    <t xml:space="preserve"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</si>
  <si>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</si>
  <si>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 xml:space="preserve">67</t>
  </si>
  <si>
    <t xml:space="preserve">7571</t>
  </si>
  <si>
    <t xml:space="preserve"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 </t>
  </si>
  <si>
    <t xml:space="preserve">68</t>
  </si>
  <si>
    <t xml:space="preserve">Субвенции бюджетам бюджетной системы Российской Федерации
</t>
  </si>
  <si>
    <t xml:space="preserve">69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</si>
  <si>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</si>
  <si>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
</t>
  </si>
  <si>
    <t xml:space="preserve">70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</si>
  <si>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</si>
  <si>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71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</si>
  <si>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</si>
  <si>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</si>
  <si>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72</t>
  </si>
  <si>
    <t xml:space="preserve"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</si>
  <si>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</si>
  <si>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73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</si>
  <si>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</si>
  <si>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74</t>
  </si>
  <si>
    <t xml:space="preserve">Иные межбюджетные трансферты
</t>
  </si>
  <si>
    <t xml:space="preserve">75</t>
  </si>
  <si>
    <t xml:space="preserve">Прочие межбюджетные трансферты, передаваемые бюджетам
</t>
  </si>
  <si>
    <t xml:space="preserve">76</t>
  </si>
  <si>
    <t xml:space="preserve">Прочие межбюджетные трансферты, передаваемые бюджетам сельских поселений
</t>
  </si>
  <si>
    <t xml:space="preserve">77</t>
  </si>
  <si>
    <t xml:space="preserve">0020</t>
  </si>
  <si>
    <t xml:space="preserve">Прочие межбюджетные трансферты, передаваемые бюджетам сельских поселений (из резервного фонда администрации Минусинского района)</t>
  </si>
  <si>
    <t xml:space="preserve">78</t>
  </si>
  <si>
    <t xml:space="preserve">2724</t>
  </si>
  <si>
    <t xml:space="preserve">Прочие межбюджетные трансферты, передаваемые бюджетам сельских поселений  (на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края) </t>
  </si>
  <si>
    <t xml:space="preserve">79</t>
  </si>
  <si>
    <t xml:space="preserve">7412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</si>
  <si>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</t>
  </si>
  <si>
    <t xml:space="preserve">80</t>
  </si>
  <si>
    <t xml:space="preserve">7508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</si>
  <si>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</si>
  <si>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81</t>
  </si>
  <si>
    <t xml:space="preserve">7641</t>
  </si>
  <si>
    <t xml:space="preserve"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</si>
  <si>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 xml:space="preserve">82</t>
  </si>
  <si>
    <t xml:space="preserve">7745</t>
  </si>
  <si>
    <t xml:space="preserve">Прочие межбюджетные трансферты, передаваемые бюджетам сельских поселений (за содействие развитию налогового потенциала)</t>
  </si>
  <si>
    <t xml:space="preserve">83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</si>
  <si>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</si>
  <si>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</si>
  <si>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ПРОЧИЕ БЕЗВОЗМЕЗДНЫЕ ПОСТУПЛЕНИЯ
</t>
  </si>
  <si>
    <t xml:space="preserve">Прочие безвозмездные поступления в бюджеты сельских поселений
</t>
  </si>
  <si>
    <t xml:space="preserve">84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</si>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</sst>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b val="true"/>
      <i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Финансов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59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I53" activeCellId="0" sqref="I53"/>
    </sheetView>
  </sheetViews>
  <sheetFormatPr defaultColWidth="9.38281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1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</cols>
  <sheetData>
    <row r="1" s="2" customFormat="true" ht="57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3"/>
    </row>
    <row r="2" s="2" customFormat="true" ht="16.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3"/>
      <c r="K2" s="4"/>
    </row>
    <row r="3" s="2" customFormat="true" ht="15.75" hidden="false" customHeight="true" outlineLevel="0" collapsed="false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3"/>
      <c r="K4" s="4"/>
    </row>
    <row r="5" s="2" customFormat="true" ht="15.75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</row>
    <row r="6" customFormat="false" ht="12.75" hidden="false" customHeight="true" outlineLevel="0" collapsed="false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8" t="s">
        <v>3</v>
      </c>
      <c r="K6" s="8" t="s">
        <v>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customFormat="false" ht="42.75" hidden="false" customHeight="true" outlineLevel="0" collapsed="false">
      <c r="A7" s="6"/>
      <c r="B7" s="9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customFormat="false" ht="74.25" hidden="false" customHeight="true" outlineLevel="0" collapsed="false">
      <c r="A8" s="6"/>
      <c r="B8" s="9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customFormat="false" ht="15" hidden="false" customHeight="false" outlineLevel="0" collapsed="false">
      <c r="A9" s="10"/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22</v>
      </c>
      <c r="J9" s="12" t="n">
        <v>9</v>
      </c>
      <c r="K9" s="12" t="n">
        <v>10</v>
      </c>
      <c r="L9" s="13"/>
    </row>
    <row r="10" customFormat="false" ht="15.75" hidden="false" customHeight="true" outlineLevel="0" collapsed="false">
      <c r="A10" s="10" t="s">
        <v>15</v>
      </c>
      <c r="B10" s="11" t="s">
        <v>23</v>
      </c>
      <c r="C10" s="11" t="s">
        <v>15</v>
      </c>
      <c r="D10" s="11" t="s">
        <v>24</v>
      </c>
      <c r="E10" s="11" t="s">
        <v>24</v>
      </c>
      <c r="F10" s="11" t="s">
        <v>23</v>
      </c>
      <c r="G10" s="11" t="s">
        <v>24</v>
      </c>
      <c r="H10" s="11" t="s">
        <v>25</v>
      </c>
      <c r="I10" s="11" t="s">
        <v>23</v>
      </c>
      <c r="J10" s="14" t="s">
        <v>26</v>
      </c>
      <c r="K10" s="15" t="n">
        <f aca="false">K11+K16+K26+K29+K37+K41+K50+K54</f>
        <v>10085017</v>
      </c>
    </row>
    <row r="11" customFormat="false" ht="15.75" hidden="false" customHeight="true" outlineLevel="0" collapsed="false">
      <c r="A11" s="10" t="s">
        <v>16</v>
      </c>
      <c r="B11" s="11" t="s">
        <v>27</v>
      </c>
      <c r="C11" s="11" t="s">
        <v>15</v>
      </c>
      <c r="D11" s="11" t="s">
        <v>28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29</v>
      </c>
      <c r="K11" s="15" t="n">
        <f aca="false">K12</f>
        <v>1981800</v>
      </c>
      <c r="L11" s="13"/>
    </row>
    <row r="12" customFormat="false" ht="15" hidden="false" customHeight="true" outlineLevel="0" collapsed="false">
      <c r="A12" s="10" t="s">
        <v>17</v>
      </c>
      <c r="B12" s="11" t="s">
        <v>27</v>
      </c>
      <c r="C12" s="11" t="s">
        <v>15</v>
      </c>
      <c r="D12" s="11" t="s">
        <v>28</v>
      </c>
      <c r="E12" s="11" t="s">
        <v>30</v>
      </c>
      <c r="F12" s="11" t="s">
        <v>23</v>
      </c>
      <c r="G12" s="11" t="s">
        <v>28</v>
      </c>
      <c r="H12" s="11" t="s">
        <v>25</v>
      </c>
      <c r="I12" s="11" t="s">
        <v>31</v>
      </c>
      <c r="J12" s="14" t="s">
        <v>32</v>
      </c>
      <c r="K12" s="15" t="n">
        <f aca="false">SUM(K13:K15)</f>
        <v>1981800</v>
      </c>
      <c r="L12" s="13"/>
    </row>
    <row r="13" customFormat="false" ht="66.75" hidden="false" customHeight="true" outlineLevel="0" collapsed="false">
      <c r="A13" s="10" t="s">
        <v>18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33</v>
      </c>
      <c r="G13" s="11" t="s">
        <v>28</v>
      </c>
      <c r="H13" s="11" t="s">
        <v>25</v>
      </c>
      <c r="I13" s="11" t="s">
        <v>31</v>
      </c>
      <c r="J13" s="14" t="s">
        <v>34</v>
      </c>
      <c r="K13" s="15" t="n">
        <v>1897490</v>
      </c>
    </row>
    <row r="14" customFormat="false" ht="90.75" hidden="false" customHeight="true" outlineLevel="0" collapsed="false">
      <c r="A14" s="10" t="s">
        <v>19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35</v>
      </c>
      <c r="G14" s="11" t="s">
        <v>28</v>
      </c>
      <c r="H14" s="11" t="s">
        <v>25</v>
      </c>
      <c r="I14" s="11" t="s">
        <v>31</v>
      </c>
      <c r="J14" s="14" t="s">
        <v>36</v>
      </c>
      <c r="K14" s="15" t="n">
        <v>73890</v>
      </c>
    </row>
    <row r="15" customFormat="false" ht="40.5" hidden="false" customHeight="true" outlineLevel="0" collapsed="false">
      <c r="A15" s="10" t="s">
        <v>20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37</v>
      </c>
      <c r="G15" s="11" t="s">
        <v>28</v>
      </c>
      <c r="H15" s="11" t="s">
        <v>25</v>
      </c>
      <c r="I15" s="11" t="s">
        <v>31</v>
      </c>
      <c r="J15" s="14" t="s">
        <v>38</v>
      </c>
      <c r="K15" s="15" t="n">
        <v>10420</v>
      </c>
    </row>
    <row r="16" customFormat="false" ht="29.25" hidden="false" customHeight="true" outlineLevel="0" collapsed="false">
      <c r="A16" s="10" t="s">
        <v>21</v>
      </c>
      <c r="B16" s="11" t="s">
        <v>23</v>
      </c>
      <c r="C16" s="11" t="s">
        <v>15</v>
      </c>
      <c r="D16" s="11" t="s">
        <v>39</v>
      </c>
      <c r="E16" s="11" t="s">
        <v>24</v>
      </c>
      <c r="F16" s="11" t="s">
        <v>23</v>
      </c>
      <c r="G16" s="11" t="s">
        <v>24</v>
      </c>
      <c r="H16" s="11" t="s">
        <v>25</v>
      </c>
      <c r="I16" s="11" t="s">
        <v>23</v>
      </c>
      <c r="J16" s="14" t="s">
        <v>40</v>
      </c>
      <c r="K16" s="15" t="n">
        <f aca="false">K17</f>
        <v>216700</v>
      </c>
    </row>
    <row r="17" customFormat="false" ht="27.75" hidden="false" customHeight="true" outlineLevel="0" collapsed="false">
      <c r="A17" s="10" t="s">
        <v>22</v>
      </c>
      <c r="B17" s="11" t="s">
        <v>41</v>
      </c>
      <c r="C17" s="11" t="s">
        <v>15</v>
      </c>
      <c r="D17" s="11" t="s">
        <v>39</v>
      </c>
      <c r="E17" s="11" t="s">
        <v>30</v>
      </c>
      <c r="F17" s="11" t="s">
        <v>23</v>
      </c>
      <c r="G17" s="11" t="s">
        <v>28</v>
      </c>
      <c r="H17" s="11" t="s">
        <v>25</v>
      </c>
      <c r="I17" s="11" t="s">
        <v>31</v>
      </c>
      <c r="J17" s="14" t="s">
        <v>42</v>
      </c>
      <c r="K17" s="15" t="n">
        <f aca="false">K18+K20+K22+K24</f>
        <v>216700</v>
      </c>
    </row>
    <row r="18" customFormat="false" ht="65.25" hidden="false" customHeight="true" outlineLevel="0" collapsed="false">
      <c r="A18" s="10" t="s">
        <v>43</v>
      </c>
      <c r="B18" s="11" t="s">
        <v>41</v>
      </c>
      <c r="C18" s="11" t="s">
        <v>15</v>
      </c>
      <c r="D18" s="11" t="s">
        <v>39</v>
      </c>
      <c r="E18" s="11" t="s">
        <v>30</v>
      </c>
      <c r="F18" s="11" t="s">
        <v>44</v>
      </c>
      <c r="G18" s="11" t="s">
        <v>28</v>
      </c>
      <c r="H18" s="11" t="s">
        <v>25</v>
      </c>
      <c r="I18" s="11" t="s">
        <v>31</v>
      </c>
      <c r="J18" s="14" t="s">
        <v>45</v>
      </c>
      <c r="K18" s="15" t="n">
        <f aca="false">K19</f>
        <v>99500</v>
      </c>
    </row>
    <row r="19" customFormat="false" ht="65.25" hidden="false" customHeight="true" outlineLevel="0" collapsed="false">
      <c r="A19" s="10" t="s">
        <v>46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47</v>
      </c>
      <c r="G19" s="11" t="s">
        <v>28</v>
      </c>
      <c r="H19" s="11" t="s">
        <v>25</v>
      </c>
      <c r="I19" s="11" t="s">
        <v>31</v>
      </c>
      <c r="J19" s="14" t="s">
        <v>48</v>
      </c>
      <c r="K19" s="15" t="n">
        <v>99500</v>
      </c>
    </row>
    <row r="20" customFormat="false" ht="78" hidden="false" customHeight="true" outlineLevel="0" collapsed="false">
      <c r="A20" s="10" t="s">
        <v>49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50</v>
      </c>
      <c r="G20" s="11" t="s">
        <v>28</v>
      </c>
      <c r="H20" s="11" t="s">
        <v>25</v>
      </c>
      <c r="I20" s="11" t="s">
        <v>31</v>
      </c>
      <c r="J20" s="14" t="s">
        <v>51</v>
      </c>
      <c r="K20" s="15" t="n">
        <f aca="false">K21</f>
        <v>700</v>
      </c>
    </row>
    <row r="21" customFormat="false" ht="78" hidden="false" customHeight="true" outlineLevel="0" collapsed="false">
      <c r="A21" s="10" t="s">
        <v>52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53</v>
      </c>
      <c r="G21" s="11" t="s">
        <v>28</v>
      </c>
      <c r="H21" s="11" t="s">
        <v>25</v>
      </c>
      <c r="I21" s="11" t="s">
        <v>31</v>
      </c>
      <c r="J21" s="14" t="s">
        <v>54</v>
      </c>
      <c r="K21" s="15" t="n">
        <v>700</v>
      </c>
    </row>
    <row r="22" customFormat="false" ht="65.25" hidden="false" customHeight="true" outlineLevel="0" collapsed="false">
      <c r="A22" s="10" t="s">
        <v>55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56</v>
      </c>
      <c r="G22" s="11" t="s">
        <v>28</v>
      </c>
      <c r="H22" s="11" t="s">
        <v>25</v>
      </c>
      <c r="I22" s="11" t="s">
        <v>31</v>
      </c>
      <c r="J22" s="14" t="s">
        <v>57</v>
      </c>
      <c r="K22" s="15" t="n">
        <f aca="false">K23</f>
        <v>134600</v>
      </c>
    </row>
    <row r="23" customFormat="false" ht="65.25" hidden="false" customHeight="true" outlineLevel="0" collapsed="false">
      <c r="A23" s="10" t="s">
        <v>58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59</v>
      </c>
      <c r="G23" s="11" t="s">
        <v>28</v>
      </c>
      <c r="H23" s="11" t="s">
        <v>25</v>
      </c>
      <c r="I23" s="11" t="s">
        <v>31</v>
      </c>
      <c r="J23" s="14" t="s">
        <v>60</v>
      </c>
      <c r="K23" s="15" t="n">
        <v>134600</v>
      </c>
    </row>
    <row r="24" customFormat="false" ht="66" hidden="false" customHeight="true" outlineLevel="0" collapsed="false">
      <c r="A24" s="10" t="s">
        <v>61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62</v>
      </c>
      <c r="G24" s="11" t="s">
        <v>28</v>
      </c>
      <c r="H24" s="11" t="s">
        <v>25</v>
      </c>
      <c r="I24" s="11" t="s">
        <v>31</v>
      </c>
      <c r="J24" s="14" t="s">
        <v>63</v>
      </c>
      <c r="K24" s="15" t="n">
        <f aca="false">K25</f>
        <v>-18100</v>
      </c>
    </row>
    <row r="25" customFormat="false" ht="66" hidden="false" customHeight="true" outlineLevel="0" collapsed="false">
      <c r="A25" s="10" t="s">
        <v>64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65</v>
      </c>
      <c r="G25" s="11" t="s">
        <v>28</v>
      </c>
      <c r="H25" s="11" t="s">
        <v>25</v>
      </c>
      <c r="I25" s="11" t="s">
        <v>31</v>
      </c>
      <c r="J25" s="14" t="s">
        <v>66</v>
      </c>
      <c r="K25" s="15" t="n">
        <v>-18100</v>
      </c>
    </row>
    <row r="26" customFormat="false" ht="15" hidden="false" customHeight="true" outlineLevel="0" collapsed="false">
      <c r="A26" s="10" t="s">
        <v>67</v>
      </c>
      <c r="B26" s="11" t="s">
        <v>27</v>
      </c>
      <c r="C26" s="11" t="s">
        <v>15</v>
      </c>
      <c r="D26" s="11" t="s">
        <v>68</v>
      </c>
      <c r="E26" s="11" t="s">
        <v>24</v>
      </c>
      <c r="F26" s="11" t="s">
        <v>23</v>
      </c>
      <c r="G26" s="11" t="s">
        <v>24</v>
      </c>
      <c r="H26" s="11" t="s">
        <v>25</v>
      </c>
      <c r="I26" s="11" t="s">
        <v>23</v>
      </c>
      <c r="J26" s="14" t="s">
        <v>69</v>
      </c>
      <c r="K26" s="15" t="n">
        <f aca="false">K27</f>
        <v>62208</v>
      </c>
    </row>
    <row r="27" customFormat="false" ht="15" hidden="false" customHeight="true" outlineLevel="0" collapsed="false">
      <c r="A27" s="10" t="s">
        <v>70</v>
      </c>
      <c r="B27" s="11" t="s">
        <v>27</v>
      </c>
      <c r="C27" s="11" t="s">
        <v>15</v>
      </c>
      <c r="D27" s="11" t="s">
        <v>68</v>
      </c>
      <c r="E27" s="11" t="s">
        <v>39</v>
      </c>
      <c r="F27" s="11" t="s">
        <v>23</v>
      </c>
      <c r="G27" s="11" t="s">
        <v>28</v>
      </c>
      <c r="H27" s="11" t="s">
        <v>25</v>
      </c>
      <c r="I27" s="11" t="s">
        <v>31</v>
      </c>
      <c r="J27" s="14" t="s">
        <v>71</v>
      </c>
      <c r="K27" s="15" t="n">
        <f aca="false">SUM(K28:K28)</f>
        <v>62208</v>
      </c>
    </row>
    <row r="28" customFormat="false" ht="27" hidden="false" customHeight="true" outlineLevel="0" collapsed="false">
      <c r="A28" s="10" t="s">
        <v>72</v>
      </c>
      <c r="B28" s="16" t="s">
        <v>27</v>
      </c>
      <c r="C28" s="16" t="s">
        <v>15</v>
      </c>
      <c r="D28" s="16" t="s">
        <v>68</v>
      </c>
      <c r="E28" s="16" t="s">
        <v>39</v>
      </c>
      <c r="F28" s="16" t="s">
        <v>33</v>
      </c>
      <c r="G28" s="16" t="s">
        <v>28</v>
      </c>
      <c r="H28" s="16" t="s">
        <v>25</v>
      </c>
      <c r="I28" s="16" t="s">
        <v>31</v>
      </c>
      <c r="J28" s="17" t="s">
        <v>71</v>
      </c>
      <c r="K28" s="18" t="n">
        <v>62208</v>
      </c>
    </row>
    <row r="29" customFormat="false" ht="15" hidden="false" customHeight="false" outlineLevel="0" collapsed="false">
      <c r="A29" s="10" t="s">
        <v>73</v>
      </c>
      <c r="B29" s="11" t="s">
        <v>27</v>
      </c>
      <c r="C29" s="11" t="s">
        <v>15</v>
      </c>
      <c r="D29" s="11" t="s">
        <v>74</v>
      </c>
      <c r="E29" s="11" t="s">
        <v>24</v>
      </c>
      <c r="F29" s="11" t="s">
        <v>23</v>
      </c>
      <c r="G29" s="11" t="s">
        <v>24</v>
      </c>
      <c r="H29" s="11" t="s">
        <v>25</v>
      </c>
      <c r="I29" s="11" t="s">
        <v>23</v>
      </c>
      <c r="J29" s="14" t="s">
        <v>75</v>
      </c>
      <c r="K29" s="15" t="n">
        <f aca="false">K30+K32</f>
        <v>7571978</v>
      </c>
    </row>
    <row r="30" customFormat="false" ht="15" hidden="false" customHeight="false" outlineLevel="0" collapsed="false">
      <c r="A30" s="10" t="s">
        <v>76</v>
      </c>
      <c r="B30" s="19" t="s">
        <v>27</v>
      </c>
      <c r="C30" s="19" t="s">
        <v>15</v>
      </c>
      <c r="D30" s="19" t="s">
        <v>74</v>
      </c>
      <c r="E30" s="19" t="s">
        <v>28</v>
      </c>
      <c r="F30" s="19" t="s">
        <v>23</v>
      </c>
      <c r="G30" s="19" t="s">
        <v>24</v>
      </c>
      <c r="H30" s="19" t="s">
        <v>25</v>
      </c>
      <c r="I30" s="19" t="s">
        <v>31</v>
      </c>
      <c r="J30" s="20" t="s">
        <v>77</v>
      </c>
      <c r="K30" s="15" t="n">
        <f aca="false">K31</f>
        <v>447850</v>
      </c>
    </row>
    <row r="31" customFormat="false" ht="39" hidden="false" customHeight="false" outlineLevel="0" collapsed="false">
      <c r="A31" s="10" t="s">
        <v>78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37</v>
      </c>
      <c r="G31" s="19" t="s">
        <v>46</v>
      </c>
      <c r="H31" s="19" t="s">
        <v>25</v>
      </c>
      <c r="I31" s="19" t="s">
        <v>31</v>
      </c>
      <c r="J31" s="20" t="s">
        <v>79</v>
      </c>
      <c r="K31" s="15" t="n">
        <v>447850</v>
      </c>
    </row>
    <row r="32" customFormat="false" ht="15" hidden="false" customHeight="false" outlineLevel="0" collapsed="false">
      <c r="A32" s="10" t="s">
        <v>80</v>
      </c>
      <c r="B32" s="19" t="s">
        <v>27</v>
      </c>
      <c r="C32" s="19" t="s">
        <v>15</v>
      </c>
      <c r="D32" s="19" t="s">
        <v>74</v>
      </c>
      <c r="E32" s="19" t="s">
        <v>74</v>
      </c>
      <c r="F32" s="19" t="s">
        <v>23</v>
      </c>
      <c r="G32" s="19" t="s">
        <v>24</v>
      </c>
      <c r="H32" s="19" t="s">
        <v>25</v>
      </c>
      <c r="I32" s="19" t="s">
        <v>31</v>
      </c>
      <c r="J32" s="20" t="s">
        <v>81</v>
      </c>
      <c r="K32" s="15" t="n">
        <f aca="false">K33+K35</f>
        <v>7124128</v>
      </c>
    </row>
    <row r="33" customFormat="false" ht="15" hidden="false" customHeight="false" outlineLevel="0" collapsed="false">
      <c r="A33" s="10" t="s">
        <v>82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37</v>
      </c>
      <c r="G33" s="19" t="s">
        <v>24</v>
      </c>
      <c r="H33" s="19" t="s">
        <v>25</v>
      </c>
      <c r="I33" s="19" t="s">
        <v>31</v>
      </c>
      <c r="J33" s="20" t="s">
        <v>83</v>
      </c>
      <c r="K33" s="15" t="n">
        <f aca="false">K34</f>
        <v>1136254</v>
      </c>
    </row>
    <row r="34" customFormat="false" ht="26.25" hidden="false" customHeight="false" outlineLevel="0" collapsed="false">
      <c r="A34" s="10" t="s">
        <v>84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85</v>
      </c>
      <c r="G34" s="19" t="s">
        <v>46</v>
      </c>
      <c r="H34" s="19" t="s">
        <v>25</v>
      </c>
      <c r="I34" s="19" t="s">
        <v>31</v>
      </c>
      <c r="J34" s="20" t="s">
        <v>86</v>
      </c>
      <c r="K34" s="15" t="n">
        <v>1136254</v>
      </c>
    </row>
    <row r="35" customFormat="false" ht="15" hidden="false" customHeight="false" outlineLevel="0" collapsed="false">
      <c r="A35" s="10" t="s">
        <v>87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88</v>
      </c>
      <c r="G35" s="19" t="s">
        <v>24</v>
      </c>
      <c r="H35" s="19" t="s">
        <v>25</v>
      </c>
      <c r="I35" s="19" t="s">
        <v>31</v>
      </c>
      <c r="J35" s="20" t="s">
        <v>89</v>
      </c>
      <c r="K35" s="15" t="n">
        <f aca="false">K36</f>
        <v>5987874</v>
      </c>
    </row>
    <row r="36" customFormat="false" ht="26.25" hidden="false" customHeight="false" outlineLevel="0" collapsed="false">
      <c r="A36" s="10" t="s">
        <v>90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91</v>
      </c>
      <c r="G36" s="19" t="s">
        <v>46</v>
      </c>
      <c r="H36" s="19" t="s">
        <v>25</v>
      </c>
      <c r="I36" s="19" t="s">
        <v>31</v>
      </c>
      <c r="J36" s="20" t="s">
        <v>92</v>
      </c>
      <c r="K36" s="15" t="n">
        <v>5987874</v>
      </c>
    </row>
    <row r="37" customFormat="false" ht="15.75" hidden="false" customHeight="true" outlineLevel="0" collapsed="false">
      <c r="A37" s="10" t="s">
        <v>93</v>
      </c>
      <c r="B37" s="11" t="s">
        <v>94</v>
      </c>
      <c r="C37" s="11" t="s">
        <v>15</v>
      </c>
      <c r="D37" s="11" t="s">
        <v>95</v>
      </c>
      <c r="E37" s="11" t="s">
        <v>24</v>
      </c>
      <c r="F37" s="11" t="s">
        <v>23</v>
      </c>
      <c r="G37" s="11" t="s">
        <v>24</v>
      </c>
      <c r="H37" s="11" t="s">
        <v>25</v>
      </c>
      <c r="I37" s="11" t="s">
        <v>23</v>
      </c>
      <c r="J37" s="14" t="s">
        <v>96</v>
      </c>
      <c r="K37" s="15" t="n">
        <f aca="false">K38</f>
        <v>6600</v>
      </c>
    </row>
    <row r="38" customFormat="false" ht="39" hidden="false" customHeight="false" outlineLevel="0" collapsed="false">
      <c r="A38" s="10" t="s">
        <v>97</v>
      </c>
      <c r="B38" s="21" t="s">
        <v>94</v>
      </c>
      <c r="C38" s="21" t="s">
        <v>15</v>
      </c>
      <c r="D38" s="21" t="s">
        <v>95</v>
      </c>
      <c r="E38" s="21" t="s">
        <v>98</v>
      </c>
      <c r="F38" s="21" t="s">
        <v>23</v>
      </c>
      <c r="G38" s="21" t="s">
        <v>28</v>
      </c>
      <c r="H38" s="21" t="s">
        <v>25</v>
      </c>
      <c r="I38" s="21" t="s">
        <v>31</v>
      </c>
      <c r="J38" s="20" t="s">
        <v>99</v>
      </c>
      <c r="K38" s="15" t="n">
        <f aca="false">K39</f>
        <v>6600</v>
      </c>
    </row>
    <row r="39" customFormat="false" ht="64.5" hidden="false" customHeight="false" outlineLevel="0" collapsed="false">
      <c r="A39" s="10" t="s">
        <v>100</v>
      </c>
      <c r="B39" s="21" t="s">
        <v>94</v>
      </c>
      <c r="C39" s="21" t="s">
        <v>15</v>
      </c>
      <c r="D39" s="21" t="s">
        <v>95</v>
      </c>
      <c r="E39" s="21" t="s">
        <v>98</v>
      </c>
      <c r="F39" s="21" t="s">
        <v>35</v>
      </c>
      <c r="G39" s="21" t="s">
        <v>28</v>
      </c>
      <c r="H39" s="21" t="s">
        <v>25</v>
      </c>
      <c r="I39" s="21" t="s">
        <v>31</v>
      </c>
      <c r="J39" s="20" t="s">
        <v>101</v>
      </c>
      <c r="K39" s="15" t="n">
        <f aca="false">K40</f>
        <v>6600</v>
      </c>
    </row>
    <row r="40" customFormat="false" ht="90" hidden="false" customHeight="false" outlineLevel="0" collapsed="false">
      <c r="A40" s="10" t="s">
        <v>102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103</v>
      </c>
      <c r="I40" s="22" t="s">
        <v>31</v>
      </c>
      <c r="J40" s="20" t="s">
        <v>104</v>
      </c>
      <c r="K40" s="15" t="n">
        <v>6600</v>
      </c>
    </row>
    <row r="41" customFormat="false" ht="41.25" hidden="false" customHeight="true" outlineLevel="0" collapsed="false">
      <c r="A41" s="10" t="s">
        <v>105</v>
      </c>
      <c r="B41" s="11" t="s">
        <v>94</v>
      </c>
      <c r="C41" s="11" t="s">
        <v>15</v>
      </c>
      <c r="D41" s="11" t="s">
        <v>49</v>
      </c>
      <c r="E41" s="11" t="s">
        <v>24</v>
      </c>
      <c r="F41" s="11" t="s">
        <v>23</v>
      </c>
      <c r="G41" s="11" t="s">
        <v>24</v>
      </c>
      <c r="H41" s="11" t="s">
        <v>25</v>
      </c>
      <c r="I41" s="11" t="s">
        <v>23</v>
      </c>
      <c r="J41" s="14" t="s">
        <v>106</v>
      </c>
      <c r="K41" s="15" t="n">
        <f aca="false">K42+K47</f>
        <v>241606</v>
      </c>
      <c r="L41" s="13"/>
    </row>
    <row r="42" customFormat="false" ht="78.75" hidden="false" customHeight="true" outlineLevel="0" collapsed="false">
      <c r="A42" s="10" t="s">
        <v>107</v>
      </c>
      <c r="B42" s="11" t="s">
        <v>94</v>
      </c>
      <c r="C42" s="11" t="s">
        <v>15</v>
      </c>
      <c r="D42" s="11" t="s">
        <v>49</v>
      </c>
      <c r="E42" s="11" t="s">
        <v>68</v>
      </c>
      <c r="F42" s="11" t="s">
        <v>23</v>
      </c>
      <c r="G42" s="11" t="s">
        <v>24</v>
      </c>
      <c r="H42" s="11" t="s">
        <v>25</v>
      </c>
      <c r="I42" s="11" t="s">
        <v>108</v>
      </c>
      <c r="J42" s="14" t="s">
        <v>109</v>
      </c>
      <c r="K42" s="15" t="n">
        <f aca="false">K43+K45</f>
        <v>228730</v>
      </c>
    </row>
    <row r="43" customFormat="false" ht="66" hidden="false" customHeight="true" outlineLevel="0" collapsed="false">
      <c r="A43" s="10" t="s">
        <v>110</v>
      </c>
      <c r="B43" s="11" t="s">
        <v>94</v>
      </c>
      <c r="C43" s="11" t="s">
        <v>15</v>
      </c>
      <c r="D43" s="11" t="s">
        <v>49</v>
      </c>
      <c r="E43" s="11" t="s">
        <v>68</v>
      </c>
      <c r="F43" s="11" t="s">
        <v>35</v>
      </c>
      <c r="G43" s="11" t="s">
        <v>24</v>
      </c>
      <c r="H43" s="11" t="s">
        <v>25</v>
      </c>
      <c r="I43" s="11" t="s">
        <v>108</v>
      </c>
      <c r="J43" s="14" t="s">
        <v>111</v>
      </c>
      <c r="K43" s="15" t="n">
        <f aca="false">SUM(K44:K44)</f>
        <v>198073</v>
      </c>
    </row>
    <row r="44" customFormat="false" ht="66.75" hidden="false" customHeight="true" outlineLevel="0" collapsed="false">
      <c r="A44" s="10" t="s">
        <v>112</v>
      </c>
      <c r="B44" s="11" t="s">
        <v>94</v>
      </c>
      <c r="C44" s="11" t="s">
        <v>15</v>
      </c>
      <c r="D44" s="11" t="s">
        <v>49</v>
      </c>
      <c r="E44" s="11" t="s">
        <v>68</v>
      </c>
      <c r="F44" s="11" t="s">
        <v>113</v>
      </c>
      <c r="G44" s="11" t="s">
        <v>46</v>
      </c>
      <c r="H44" s="11" t="s">
        <v>25</v>
      </c>
      <c r="I44" s="11" t="s">
        <v>108</v>
      </c>
      <c r="J44" s="14" t="s">
        <v>114</v>
      </c>
      <c r="K44" s="15" t="n">
        <v>198073</v>
      </c>
    </row>
    <row r="45" customFormat="false" ht="80.25" hidden="false" customHeight="true" outlineLevel="0" collapsed="false">
      <c r="A45" s="10" t="s">
        <v>115</v>
      </c>
      <c r="B45" s="11" t="s">
        <v>94</v>
      </c>
      <c r="C45" s="11" t="s">
        <v>15</v>
      </c>
      <c r="D45" s="11" t="s">
        <v>49</v>
      </c>
      <c r="E45" s="11" t="s">
        <v>68</v>
      </c>
      <c r="F45" s="11" t="s">
        <v>37</v>
      </c>
      <c r="G45" s="11" t="s">
        <v>24</v>
      </c>
      <c r="H45" s="11" t="s">
        <v>25</v>
      </c>
      <c r="I45" s="11" t="s">
        <v>108</v>
      </c>
      <c r="J45" s="14" t="s">
        <v>116</v>
      </c>
      <c r="K45" s="15" t="n">
        <f aca="false">SUM(K46:K46)</f>
        <v>30657</v>
      </c>
    </row>
    <row r="46" customFormat="false" ht="66.75" hidden="false" customHeight="true" outlineLevel="0" collapsed="false">
      <c r="A46" s="10" t="s">
        <v>117</v>
      </c>
      <c r="B46" s="11" t="s">
        <v>94</v>
      </c>
      <c r="C46" s="11" t="s">
        <v>15</v>
      </c>
      <c r="D46" s="11" t="s">
        <v>49</v>
      </c>
      <c r="E46" s="11" t="s">
        <v>68</v>
      </c>
      <c r="F46" s="11" t="s">
        <v>118</v>
      </c>
      <c r="G46" s="11" t="s">
        <v>46</v>
      </c>
      <c r="H46" s="11" t="s">
        <v>25</v>
      </c>
      <c r="I46" s="11" t="s">
        <v>108</v>
      </c>
      <c r="J46" s="14" t="s">
        <v>119</v>
      </c>
      <c r="K46" s="15" t="n">
        <v>30657</v>
      </c>
    </row>
    <row r="47" customFormat="false" ht="27" hidden="false" customHeight="true" outlineLevel="0" collapsed="false">
      <c r="A47" s="10" t="s">
        <v>120</v>
      </c>
      <c r="B47" s="11" t="s">
        <v>94</v>
      </c>
      <c r="C47" s="11" t="s">
        <v>15</v>
      </c>
      <c r="D47" s="11" t="s">
        <v>49</v>
      </c>
      <c r="E47" s="11" t="s">
        <v>121</v>
      </c>
      <c r="F47" s="11" t="s">
        <v>23</v>
      </c>
      <c r="G47" s="11" t="s">
        <v>24</v>
      </c>
      <c r="H47" s="11" t="s">
        <v>25</v>
      </c>
      <c r="I47" s="11" t="s">
        <v>108</v>
      </c>
      <c r="J47" s="14" t="s">
        <v>122</v>
      </c>
      <c r="K47" s="15" t="n">
        <f aca="false">K48</f>
        <v>12876</v>
      </c>
    </row>
    <row r="48" customFormat="false" ht="39.75" hidden="false" customHeight="true" outlineLevel="0" collapsed="false">
      <c r="A48" s="10" t="s">
        <v>123</v>
      </c>
      <c r="B48" s="11" t="s">
        <v>94</v>
      </c>
      <c r="C48" s="11" t="s">
        <v>15</v>
      </c>
      <c r="D48" s="11" t="s">
        <v>49</v>
      </c>
      <c r="E48" s="11" t="s">
        <v>121</v>
      </c>
      <c r="F48" s="11" t="s">
        <v>88</v>
      </c>
      <c r="G48" s="11" t="s">
        <v>24</v>
      </c>
      <c r="H48" s="11" t="s">
        <v>25</v>
      </c>
      <c r="I48" s="11" t="s">
        <v>108</v>
      </c>
      <c r="J48" s="14" t="s">
        <v>124</v>
      </c>
      <c r="K48" s="15" t="n">
        <f aca="false">K49</f>
        <v>12876</v>
      </c>
    </row>
    <row r="49" customFormat="false" ht="68.25" hidden="false" customHeight="true" outlineLevel="0" collapsed="false">
      <c r="A49" s="10" t="s">
        <v>125</v>
      </c>
      <c r="B49" s="11" t="s">
        <v>94</v>
      </c>
      <c r="C49" s="11" t="s">
        <v>15</v>
      </c>
      <c r="D49" s="11" t="s">
        <v>49</v>
      </c>
      <c r="E49" s="11" t="s">
        <v>121</v>
      </c>
      <c r="F49" s="11" t="s">
        <v>126</v>
      </c>
      <c r="G49" s="11" t="s">
        <v>46</v>
      </c>
      <c r="H49" s="11" t="s">
        <v>25</v>
      </c>
      <c r="I49" s="11" t="s">
        <v>108</v>
      </c>
      <c r="J49" s="14" t="s">
        <v>127</v>
      </c>
      <c r="K49" s="15" t="n">
        <v>12876</v>
      </c>
    </row>
    <row r="50" customFormat="false" ht="40.5" hidden="false" customHeight="true" outlineLevel="0" collapsed="false">
      <c r="A50" s="10" t="s">
        <v>128</v>
      </c>
      <c r="B50" s="11" t="s">
        <v>94</v>
      </c>
      <c r="C50" s="11" t="s">
        <v>15</v>
      </c>
      <c r="D50" s="11" t="s">
        <v>58</v>
      </c>
      <c r="E50" s="11" t="s">
        <v>24</v>
      </c>
      <c r="F50" s="11" t="s">
        <v>23</v>
      </c>
      <c r="G50" s="11" t="s">
        <v>24</v>
      </c>
      <c r="H50" s="11" t="s">
        <v>25</v>
      </c>
      <c r="I50" s="11" t="s">
        <v>23</v>
      </c>
      <c r="J50" s="14" t="s">
        <v>129</v>
      </c>
      <c r="K50" s="15" t="n">
        <f aca="false">K51</f>
        <v>0</v>
      </c>
    </row>
    <row r="51" customFormat="false" ht="35.25" hidden="false" customHeight="true" outlineLevel="0" collapsed="false">
      <c r="A51" s="10" t="s">
        <v>130</v>
      </c>
      <c r="B51" s="11" t="s">
        <v>94</v>
      </c>
      <c r="C51" s="11" t="s">
        <v>15</v>
      </c>
      <c r="D51" s="11" t="s">
        <v>58</v>
      </c>
      <c r="E51" s="11" t="s">
        <v>74</v>
      </c>
      <c r="F51" s="11" t="s">
        <v>23</v>
      </c>
      <c r="G51" s="11" t="s">
        <v>24</v>
      </c>
      <c r="H51" s="11" t="s">
        <v>25</v>
      </c>
      <c r="I51" s="11" t="s">
        <v>131</v>
      </c>
      <c r="J51" s="14" t="s">
        <v>132</v>
      </c>
      <c r="K51" s="15" t="n">
        <f aca="false">K52</f>
        <v>0</v>
      </c>
    </row>
    <row r="52" customFormat="false" ht="40.5" hidden="false" customHeight="true" outlineLevel="0" collapsed="false">
      <c r="A52" s="10" t="s">
        <v>133</v>
      </c>
      <c r="B52" s="11" t="s">
        <v>94</v>
      </c>
      <c r="C52" s="11" t="s">
        <v>15</v>
      </c>
      <c r="D52" s="11" t="s">
        <v>58</v>
      </c>
      <c r="E52" s="11" t="s">
        <v>74</v>
      </c>
      <c r="F52" s="11" t="s">
        <v>35</v>
      </c>
      <c r="G52" s="11" t="s">
        <v>24</v>
      </c>
      <c r="H52" s="11" t="s">
        <v>25</v>
      </c>
      <c r="I52" s="11" t="s">
        <v>131</v>
      </c>
      <c r="J52" s="14" t="s">
        <v>134</v>
      </c>
      <c r="K52" s="15" t="n">
        <f aca="false">K53</f>
        <v>0</v>
      </c>
    </row>
    <row r="53" customFormat="false" ht="40.5" hidden="false" customHeight="true" outlineLevel="0" collapsed="false">
      <c r="A53" s="10" t="s">
        <v>135</v>
      </c>
      <c r="B53" s="11" t="s">
        <v>94</v>
      </c>
      <c r="C53" s="11" t="s">
        <v>15</v>
      </c>
      <c r="D53" s="11" t="s">
        <v>58</v>
      </c>
      <c r="E53" s="11" t="s">
        <v>74</v>
      </c>
      <c r="F53" s="11" t="s">
        <v>113</v>
      </c>
      <c r="G53" s="11" t="s">
        <v>46</v>
      </c>
      <c r="H53" s="11" t="s">
        <v>25</v>
      </c>
      <c r="I53" s="11" t="s">
        <v>131</v>
      </c>
      <c r="J53" s="14" t="s">
        <v>136</v>
      </c>
      <c r="K53" s="15" t="n">
        <v>0</v>
      </c>
    </row>
    <row r="54" customFormat="false" ht="24.75" hidden="false" customHeight="true" outlineLevel="0" collapsed="false">
      <c r="A54" s="10" t="s">
        <v>137</v>
      </c>
      <c r="B54" s="11" t="s">
        <v>94</v>
      </c>
      <c r="C54" s="11" t="s">
        <v>15</v>
      </c>
      <c r="D54" s="11" t="s">
        <v>64</v>
      </c>
      <c r="E54" s="11" t="s">
        <v>24</v>
      </c>
      <c r="F54" s="11" t="s">
        <v>23</v>
      </c>
      <c r="G54" s="11" t="s">
        <v>24</v>
      </c>
      <c r="H54" s="11" t="s">
        <v>25</v>
      </c>
      <c r="I54" s="11" t="s">
        <v>23</v>
      </c>
      <c r="J54" s="14" t="s">
        <v>138</v>
      </c>
      <c r="K54" s="15" t="n">
        <f aca="false">K55+K57</f>
        <v>4125</v>
      </c>
    </row>
    <row r="55" customFormat="false" ht="42" hidden="false" customHeight="true" outlineLevel="0" collapsed="false">
      <c r="A55" s="10" t="s">
        <v>139</v>
      </c>
      <c r="B55" s="11" t="s">
        <v>94</v>
      </c>
      <c r="C55" s="11" t="s">
        <v>15</v>
      </c>
      <c r="D55" s="11" t="s">
        <v>64</v>
      </c>
      <c r="E55" s="11" t="s">
        <v>30</v>
      </c>
      <c r="F55" s="11" t="s">
        <v>23</v>
      </c>
      <c r="G55" s="11" t="s">
        <v>30</v>
      </c>
      <c r="H55" s="11" t="s">
        <v>25</v>
      </c>
      <c r="I55" s="11" t="s">
        <v>140</v>
      </c>
      <c r="J55" s="14" t="s">
        <v>141</v>
      </c>
      <c r="K55" s="15" t="n">
        <f aca="false">K56</f>
        <v>0</v>
      </c>
    </row>
    <row r="56" customFormat="false" ht="54.75" hidden="false" customHeight="true" outlineLevel="0" collapsed="false">
      <c r="A56" s="10" t="s">
        <v>142</v>
      </c>
      <c r="B56" s="11" t="s">
        <v>94</v>
      </c>
      <c r="C56" s="11" t="s">
        <v>15</v>
      </c>
      <c r="D56" s="11" t="s">
        <v>64</v>
      </c>
      <c r="E56" s="11" t="s">
        <v>30</v>
      </c>
      <c r="F56" s="11" t="s">
        <v>35</v>
      </c>
      <c r="G56" s="11" t="s">
        <v>30</v>
      </c>
      <c r="H56" s="11" t="s">
        <v>25</v>
      </c>
      <c r="I56" s="11" t="s">
        <v>140</v>
      </c>
      <c r="J56" s="14" t="s">
        <v>143</v>
      </c>
      <c r="K56" s="15" t="n">
        <v>0</v>
      </c>
    </row>
    <row r="57" customFormat="false" ht="105" hidden="false" customHeight="true" outlineLevel="0" collapsed="false">
      <c r="A57" s="10" t="s">
        <v>144</v>
      </c>
      <c r="B57" s="11" t="s">
        <v>94</v>
      </c>
      <c r="C57" s="11" t="s">
        <v>15</v>
      </c>
      <c r="D57" s="11" t="s">
        <v>64</v>
      </c>
      <c r="E57" s="11" t="s">
        <v>145</v>
      </c>
      <c r="F57" s="11" t="s">
        <v>23</v>
      </c>
      <c r="G57" s="11" t="s">
        <v>24</v>
      </c>
      <c r="H57" s="11" t="s">
        <v>25</v>
      </c>
      <c r="I57" s="11" t="s">
        <v>140</v>
      </c>
      <c r="J57" s="14" t="s">
        <v>146</v>
      </c>
      <c r="K57" s="15" t="n">
        <f aca="false">K58</f>
        <v>4125</v>
      </c>
    </row>
    <row r="58" customFormat="false" ht="54.75" hidden="false" customHeight="true" outlineLevel="0" collapsed="false">
      <c r="A58" s="10" t="s">
        <v>147</v>
      </c>
      <c r="B58" s="11" t="s">
        <v>94</v>
      </c>
      <c r="C58" s="11" t="s">
        <v>15</v>
      </c>
      <c r="D58" s="11" t="s">
        <v>64</v>
      </c>
      <c r="E58" s="11" t="s">
        <v>145</v>
      </c>
      <c r="F58" s="11" t="s">
        <v>33</v>
      </c>
      <c r="G58" s="11" t="s">
        <v>24</v>
      </c>
      <c r="H58" s="11" t="s">
        <v>25</v>
      </c>
      <c r="I58" s="11" t="s">
        <v>140</v>
      </c>
      <c r="J58" s="14" t="s">
        <v>148</v>
      </c>
      <c r="K58" s="15" t="n">
        <f aca="false">K59</f>
        <v>4125</v>
      </c>
    </row>
    <row r="59" customFormat="false" ht="64.5" hidden="false" customHeight="false" outlineLevel="0" collapsed="false">
      <c r="A59" s="10" t="s">
        <v>149</v>
      </c>
      <c r="B59" s="11" t="s">
        <v>94</v>
      </c>
      <c r="C59" s="11" t="s">
        <v>15</v>
      </c>
      <c r="D59" s="11" t="s">
        <v>64</v>
      </c>
      <c r="E59" s="11" t="s">
        <v>145</v>
      </c>
      <c r="F59" s="11" t="s">
        <v>33</v>
      </c>
      <c r="G59" s="11" t="s">
        <v>46</v>
      </c>
      <c r="H59" s="11" t="s">
        <v>25</v>
      </c>
      <c r="I59" s="11" t="s">
        <v>140</v>
      </c>
      <c r="J59" s="23" t="s">
        <v>150</v>
      </c>
      <c r="K59" s="24" t="n">
        <v>4125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8"/>
  <sheetViews>
    <sheetView showFormulas="false" showGridLines="true" showRowColHeaders="true" showZeros="true" rightToLeft="false" tabSelected="true" showOutlineSymbols="true" defaultGridColor="true" view="normal" topLeftCell="A87" colorId="64" zoomScale="100" zoomScaleNormal="100" zoomScalePageLayoutView="100" workbookViewId="0">
      <selection pane="topLeft" activeCell="G102" activeCellId="0" sqref="G102"/>
    </sheetView>
  </sheetViews>
  <sheetFormatPr defaultColWidth="9.38281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</cols>
  <sheetData>
    <row r="1" s="2" customFormat="true" ht="33.6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25" t="s">
        <v>151</v>
      </c>
      <c r="K1" s="25"/>
      <c r="L1" s="25"/>
      <c r="M1" s="25"/>
    </row>
    <row r="2" s="2" customFormat="true" ht="12.7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25"/>
      <c r="K2" s="25"/>
      <c r="L2" s="25"/>
      <c r="M2" s="25"/>
    </row>
    <row r="3" s="2" customFormat="true" ht="12.75" hidden="false" customHeight="false" outlineLevel="0" collapsed="false">
      <c r="B3" s="3"/>
      <c r="C3" s="3"/>
      <c r="D3" s="3"/>
      <c r="E3" s="3"/>
      <c r="F3" s="3"/>
      <c r="G3" s="3"/>
      <c r="H3" s="3"/>
      <c r="I3" s="3"/>
      <c r="J3" s="26"/>
      <c r="K3" s="4"/>
      <c r="L3" s="4"/>
      <c r="M3" s="4"/>
    </row>
    <row r="4" s="2" customFormat="true" ht="12.75" hidden="false" customHeight="true" outlineLevel="0" collapsed="false">
      <c r="A4" s="5" t="s">
        <v>152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2" customFormat="true" ht="12.75" hidden="false" customHeight="fals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27" t="s">
        <v>153</v>
      </c>
      <c r="N6" s="27"/>
    </row>
    <row r="7" s="2" customFormat="true" ht="12.75" hidden="false" customHeight="true" outlineLevel="0" collapsed="false">
      <c r="A7" s="6" t="s">
        <v>1</v>
      </c>
      <c r="B7" s="7" t="s">
        <v>2</v>
      </c>
      <c r="C7" s="7"/>
      <c r="D7" s="7"/>
      <c r="E7" s="7"/>
      <c r="F7" s="7"/>
      <c r="G7" s="7"/>
      <c r="H7" s="7"/>
      <c r="I7" s="7"/>
      <c r="J7" s="8" t="s">
        <v>154</v>
      </c>
      <c r="K7" s="8" t="s">
        <v>155</v>
      </c>
      <c r="L7" s="8" t="s">
        <v>156</v>
      </c>
      <c r="M7" s="8" t="s">
        <v>157</v>
      </c>
    </row>
    <row r="8" s="2" customFormat="true" ht="12.75" hidden="false" customHeight="true" outlineLevel="0" collapsed="false">
      <c r="A8" s="6"/>
      <c r="B8" s="9" t="s">
        <v>5</v>
      </c>
      <c r="C8" s="7" t="s">
        <v>6</v>
      </c>
      <c r="D8" s="7"/>
      <c r="E8" s="7"/>
      <c r="F8" s="7"/>
      <c r="G8" s="7"/>
      <c r="H8" s="7" t="s">
        <v>7</v>
      </c>
      <c r="I8" s="7"/>
      <c r="J8" s="8"/>
      <c r="K8" s="8"/>
      <c r="L8" s="8"/>
      <c r="M8" s="8"/>
    </row>
    <row r="9" s="2" customFormat="true" ht="153" hidden="false" customHeight="false" outlineLevel="0" collapsed="false">
      <c r="A9" s="6"/>
      <c r="B9" s="9"/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8"/>
      <c r="K9" s="8"/>
      <c r="L9" s="8"/>
      <c r="M9" s="8"/>
    </row>
    <row r="10" customFormat="false" ht="15" hidden="false" customHeight="false" outlineLevel="0" collapsed="false">
      <c r="A10" s="10"/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2" t="n">
        <v>9</v>
      </c>
      <c r="K10" s="12" t="n">
        <v>10</v>
      </c>
      <c r="L10" s="12" t="n">
        <v>11</v>
      </c>
      <c r="M10" s="12" t="n">
        <v>12</v>
      </c>
      <c r="N10" s="13"/>
    </row>
    <row r="11" customFormat="false" ht="13.8" hidden="false" customHeight="false" outlineLevel="0" collapsed="false">
      <c r="A11" s="10" t="s">
        <v>15</v>
      </c>
      <c r="B11" s="11" t="s">
        <v>23</v>
      </c>
      <c r="C11" s="11" t="s">
        <v>15</v>
      </c>
      <c r="D11" s="11" t="s">
        <v>24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26</v>
      </c>
      <c r="K11" s="15" t="n">
        <f aca="false">K12+K27+K30+K38+K46+K17+K62+K55</f>
        <v>13434396.76</v>
      </c>
      <c r="L11" s="15" t="n">
        <f aca="false">L12+L27+L30+L38+L46+L17+L62+L55+L42+L59</f>
        <v>6996783.54</v>
      </c>
      <c r="M11" s="15" t="n">
        <f aca="false">ROUND(L11/K11*100,2)</f>
        <v>52.08</v>
      </c>
      <c r="N11" s="28"/>
    </row>
    <row r="12" customFormat="false" ht="13.8" hidden="false" customHeight="false" outlineLevel="0" collapsed="false">
      <c r="A12" s="10" t="s">
        <v>16</v>
      </c>
      <c r="B12" s="11" t="s">
        <v>27</v>
      </c>
      <c r="C12" s="11" t="s">
        <v>15</v>
      </c>
      <c r="D12" s="11" t="s">
        <v>28</v>
      </c>
      <c r="E12" s="11" t="s">
        <v>24</v>
      </c>
      <c r="F12" s="11" t="s">
        <v>23</v>
      </c>
      <c r="G12" s="11" t="s">
        <v>24</v>
      </c>
      <c r="H12" s="11" t="s">
        <v>25</v>
      </c>
      <c r="I12" s="11" t="s">
        <v>23</v>
      </c>
      <c r="J12" s="14" t="s">
        <v>29</v>
      </c>
      <c r="K12" s="15" t="n">
        <f aca="false">K13</f>
        <v>2248470</v>
      </c>
      <c r="L12" s="15" t="n">
        <f aca="false">L13</f>
        <v>959995.12</v>
      </c>
      <c r="M12" s="15" t="n">
        <f aca="false">ROUND(L12/K12*100,2)</f>
        <v>42.7</v>
      </c>
      <c r="N12" s="28"/>
    </row>
    <row r="13" customFormat="false" ht="13.8" hidden="false" customHeight="false" outlineLevel="0" collapsed="false">
      <c r="A13" s="10" t="s">
        <v>17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23</v>
      </c>
      <c r="G13" s="11" t="s">
        <v>28</v>
      </c>
      <c r="H13" s="11" t="s">
        <v>25</v>
      </c>
      <c r="I13" s="11" t="s">
        <v>31</v>
      </c>
      <c r="J13" s="14" t="s">
        <v>32</v>
      </c>
      <c r="K13" s="15" t="n">
        <f aca="false">SUM(K14:K16)</f>
        <v>2248470</v>
      </c>
      <c r="L13" s="15" t="n">
        <f aca="false">SUM(L14:L16)</f>
        <v>959995.12</v>
      </c>
      <c r="M13" s="15" t="n">
        <f aca="false">ROUND(L13/K13*100,2)</f>
        <v>42.7</v>
      </c>
      <c r="N13" s="29"/>
    </row>
    <row r="14" customFormat="false" ht="57.45" hidden="false" customHeight="false" outlineLevel="0" collapsed="false">
      <c r="A14" s="10" t="s">
        <v>18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33</v>
      </c>
      <c r="G14" s="11" t="s">
        <v>28</v>
      </c>
      <c r="H14" s="11" t="s">
        <v>25</v>
      </c>
      <c r="I14" s="11" t="s">
        <v>31</v>
      </c>
      <c r="J14" s="14" t="s">
        <v>34</v>
      </c>
      <c r="K14" s="15" t="n">
        <v>2159510</v>
      </c>
      <c r="L14" s="15" t="n">
        <v>945887.69</v>
      </c>
      <c r="M14" s="15" t="n">
        <f aca="false">ROUND(L14/K14*100,2)</f>
        <v>43.8</v>
      </c>
    </row>
    <row r="15" customFormat="false" ht="79.85" hidden="false" customHeight="false" outlineLevel="0" collapsed="false">
      <c r="A15" s="10" t="s">
        <v>19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35</v>
      </c>
      <c r="G15" s="11" t="s">
        <v>28</v>
      </c>
      <c r="H15" s="11" t="s">
        <v>25</v>
      </c>
      <c r="I15" s="11" t="s">
        <v>31</v>
      </c>
      <c r="J15" s="14" t="s">
        <v>36</v>
      </c>
      <c r="K15" s="15" t="n">
        <v>76900</v>
      </c>
      <c r="L15" s="15" t="n">
        <v>4493.82</v>
      </c>
      <c r="M15" s="15" t="n">
        <f aca="false">ROUND(L15/K15*100,2)</f>
        <v>5.84</v>
      </c>
    </row>
    <row r="16" customFormat="false" ht="35.05" hidden="false" customHeight="false" outlineLevel="0" collapsed="false">
      <c r="A16" s="10" t="s">
        <v>20</v>
      </c>
      <c r="B16" s="11" t="s">
        <v>27</v>
      </c>
      <c r="C16" s="11" t="s">
        <v>15</v>
      </c>
      <c r="D16" s="11" t="s">
        <v>28</v>
      </c>
      <c r="E16" s="11" t="s">
        <v>30</v>
      </c>
      <c r="F16" s="11" t="s">
        <v>37</v>
      </c>
      <c r="G16" s="11" t="s">
        <v>28</v>
      </c>
      <c r="H16" s="11" t="s">
        <v>25</v>
      </c>
      <c r="I16" s="11" t="s">
        <v>31</v>
      </c>
      <c r="J16" s="14" t="s">
        <v>38</v>
      </c>
      <c r="K16" s="15" t="n">
        <v>12060</v>
      </c>
      <c r="L16" s="15" t="n">
        <v>9613.61</v>
      </c>
      <c r="M16" s="15" t="n">
        <f aca="false">ROUND(L16/K16*100,2)</f>
        <v>79.71</v>
      </c>
    </row>
    <row r="17" customFormat="false" ht="23.85" hidden="false" customHeight="false" outlineLevel="0" collapsed="false">
      <c r="A17" s="10" t="s">
        <v>21</v>
      </c>
      <c r="B17" s="11" t="s">
        <v>23</v>
      </c>
      <c r="C17" s="11" t="s">
        <v>15</v>
      </c>
      <c r="D17" s="11" t="s">
        <v>39</v>
      </c>
      <c r="E17" s="11" t="s">
        <v>24</v>
      </c>
      <c r="F17" s="11" t="s">
        <v>23</v>
      </c>
      <c r="G17" s="11" t="s">
        <v>24</v>
      </c>
      <c r="H17" s="11" t="s">
        <v>25</v>
      </c>
      <c r="I17" s="11" t="s">
        <v>23</v>
      </c>
      <c r="J17" s="14" t="s">
        <v>40</v>
      </c>
      <c r="K17" s="15" t="n">
        <f aca="false">K18</f>
        <v>736100</v>
      </c>
      <c r="L17" s="15" t="n">
        <f aca="false">L18</f>
        <v>398668.09</v>
      </c>
      <c r="M17" s="15" t="n">
        <f aca="false">ROUND(L17/K17*100,2)</f>
        <v>54.16</v>
      </c>
    </row>
    <row r="18" customFormat="false" ht="23.85" hidden="false" customHeight="false" outlineLevel="0" collapsed="false">
      <c r="A18" s="10" t="s">
        <v>22</v>
      </c>
      <c r="B18" s="11" t="s">
        <v>23</v>
      </c>
      <c r="C18" s="11" t="s">
        <v>15</v>
      </c>
      <c r="D18" s="11" t="s">
        <v>39</v>
      </c>
      <c r="E18" s="11" t="s">
        <v>30</v>
      </c>
      <c r="F18" s="11" t="s">
        <v>23</v>
      </c>
      <c r="G18" s="11" t="s">
        <v>28</v>
      </c>
      <c r="H18" s="11" t="s">
        <v>25</v>
      </c>
      <c r="I18" s="11" t="s">
        <v>31</v>
      </c>
      <c r="J18" s="14" t="s">
        <v>42</v>
      </c>
      <c r="K18" s="15" t="n">
        <f aca="false">K19+K21+K23+K25</f>
        <v>736100</v>
      </c>
      <c r="L18" s="15" t="n">
        <f aca="false">L19+L21+L23+L25</f>
        <v>398668.09</v>
      </c>
      <c r="M18" s="15" t="n">
        <f aca="false">ROUND(L18/K18*100,2)</f>
        <v>54.16</v>
      </c>
    </row>
    <row r="19" customFormat="false" ht="57.45" hidden="false" customHeight="false" outlineLevel="0" collapsed="false">
      <c r="A19" s="10" t="s">
        <v>43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44</v>
      </c>
      <c r="G19" s="11" t="s">
        <v>28</v>
      </c>
      <c r="H19" s="11" t="s">
        <v>25</v>
      </c>
      <c r="I19" s="11" t="s">
        <v>31</v>
      </c>
      <c r="J19" s="14" t="s">
        <v>45</v>
      </c>
      <c r="K19" s="15" t="n">
        <f aca="false">K20</f>
        <v>332800</v>
      </c>
      <c r="L19" s="15" t="n">
        <f aca="false">L20</f>
        <v>196233.04</v>
      </c>
      <c r="M19" s="15" t="n">
        <f aca="false">ROUND(L19/K19*100,2)</f>
        <v>58.96</v>
      </c>
    </row>
    <row r="20" customFormat="false" ht="79.85" hidden="false" customHeight="false" outlineLevel="0" collapsed="false">
      <c r="A20" s="10" t="s">
        <v>46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47</v>
      </c>
      <c r="G20" s="11" t="s">
        <v>28</v>
      </c>
      <c r="H20" s="11" t="s">
        <v>25</v>
      </c>
      <c r="I20" s="11" t="s">
        <v>31</v>
      </c>
      <c r="J20" s="14" t="s">
        <v>48</v>
      </c>
      <c r="K20" s="15" t="n">
        <v>332800</v>
      </c>
      <c r="L20" s="15" t="n">
        <v>196233.04</v>
      </c>
      <c r="M20" s="15" t="n">
        <f aca="false">ROUND(L20/K20*100,2)</f>
        <v>58.96</v>
      </c>
    </row>
    <row r="21" customFormat="false" ht="68.65" hidden="false" customHeight="false" outlineLevel="0" collapsed="false">
      <c r="A21" s="10" t="s">
        <v>49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50</v>
      </c>
      <c r="G21" s="11" t="s">
        <v>28</v>
      </c>
      <c r="H21" s="11" t="s">
        <v>25</v>
      </c>
      <c r="I21" s="11" t="s">
        <v>31</v>
      </c>
      <c r="J21" s="14" t="s">
        <v>51</v>
      </c>
      <c r="K21" s="15" t="n">
        <f aca="false">K22</f>
        <v>1800</v>
      </c>
      <c r="L21" s="15" t="n">
        <f aca="false">L22</f>
        <v>1155.22</v>
      </c>
      <c r="M21" s="15" t="n">
        <f aca="false">ROUND(L21/K21*100,2)</f>
        <v>64.18</v>
      </c>
    </row>
    <row r="22" customFormat="false" ht="91" hidden="false" customHeight="false" outlineLevel="0" collapsed="false">
      <c r="A22" s="10" t="s">
        <v>52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53</v>
      </c>
      <c r="G22" s="11" t="s">
        <v>28</v>
      </c>
      <c r="H22" s="11" t="s">
        <v>25</v>
      </c>
      <c r="I22" s="11" t="s">
        <v>31</v>
      </c>
      <c r="J22" s="14" t="s">
        <v>54</v>
      </c>
      <c r="K22" s="15" t="n">
        <v>1800</v>
      </c>
      <c r="L22" s="15" t="n">
        <v>1155.22</v>
      </c>
      <c r="M22" s="15" t="n">
        <f aca="false">ROUND(L22/K22*100,2)</f>
        <v>64.18</v>
      </c>
    </row>
    <row r="23" customFormat="false" ht="57.45" hidden="false" customHeight="false" outlineLevel="0" collapsed="false">
      <c r="A23" s="10" t="s">
        <v>55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56</v>
      </c>
      <c r="G23" s="11" t="s">
        <v>28</v>
      </c>
      <c r="H23" s="11" t="s">
        <v>25</v>
      </c>
      <c r="I23" s="11" t="s">
        <v>31</v>
      </c>
      <c r="J23" s="14" t="s">
        <v>57</v>
      </c>
      <c r="K23" s="15" t="n">
        <f aca="false">K24</f>
        <v>443200</v>
      </c>
      <c r="L23" s="15" t="n">
        <f aca="false">L24</f>
        <v>226047.67</v>
      </c>
      <c r="M23" s="15" t="n">
        <f aca="false">ROUND(L23/K23*100,2)</f>
        <v>51</v>
      </c>
    </row>
    <row r="24" customFormat="false" ht="91" hidden="false" customHeight="false" outlineLevel="0" collapsed="false">
      <c r="A24" s="10" t="s">
        <v>58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59</v>
      </c>
      <c r="G24" s="11" t="s">
        <v>28</v>
      </c>
      <c r="H24" s="11" t="s">
        <v>25</v>
      </c>
      <c r="I24" s="11" t="s">
        <v>31</v>
      </c>
      <c r="J24" s="14" t="s">
        <v>60</v>
      </c>
      <c r="K24" s="15" t="n">
        <v>443200</v>
      </c>
      <c r="L24" s="15" t="n">
        <v>226047.67</v>
      </c>
      <c r="M24" s="15" t="n">
        <f aca="false">ROUND(L24/K24*100,2)</f>
        <v>51</v>
      </c>
    </row>
    <row r="25" customFormat="false" ht="57.45" hidden="false" customHeight="false" outlineLevel="0" collapsed="false">
      <c r="A25" s="10" t="s">
        <v>61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62</v>
      </c>
      <c r="G25" s="11" t="s">
        <v>28</v>
      </c>
      <c r="H25" s="11" t="s">
        <v>25</v>
      </c>
      <c r="I25" s="11" t="s">
        <v>31</v>
      </c>
      <c r="J25" s="14" t="s">
        <v>63</v>
      </c>
      <c r="K25" s="15" t="n">
        <f aca="false">K26</f>
        <v>-41700</v>
      </c>
      <c r="L25" s="15" t="n">
        <f aca="false">L26</f>
        <v>-24767.84</v>
      </c>
      <c r="M25" s="15" t="n">
        <f aca="false">ROUND(L25/K25*100,2)</f>
        <v>59.4</v>
      </c>
    </row>
    <row r="26" customFormat="false" ht="79.85" hidden="false" customHeight="false" outlineLevel="0" collapsed="false">
      <c r="A26" s="10" t="s">
        <v>64</v>
      </c>
      <c r="B26" s="11" t="s">
        <v>41</v>
      </c>
      <c r="C26" s="11" t="s">
        <v>15</v>
      </c>
      <c r="D26" s="11" t="s">
        <v>39</v>
      </c>
      <c r="E26" s="11" t="s">
        <v>30</v>
      </c>
      <c r="F26" s="11" t="s">
        <v>65</v>
      </c>
      <c r="G26" s="11" t="s">
        <v>28</v>
      </c>
      <c r="H26" s="11" t="s">
        <v>25</v>
      </c>
      <c r="I26" s="11" t="s">
        <v>31</v>
      </c>
      <c r="J26" s="14" t="s">
        <v>66</v>
      </c>
      <c r="K26" s="15" t="n">
        <v>-41700</v>
      </c>
      <c r="L26" s="15" t="n">
        <v>-24767.84</v>
      </c>
      <c r="M26" s="15" t="n">
        <f aca="false">ROUND(L26/K26*100,2)</f>
        <v>59.4</v>
      </c>
    </row>
    <row r="27" customFormat="false" ht="13.8" hidden="false" customHeight="false" outlineLevel="0" collapsed="false">
      <c r="A27" s="10" t="s">
        <v>67</v>
      </c>
      <c r="B27" s="11" t="s">
        <v>27</v>
      </c>
      <c r="C27" s="11" t="s">
        <v>15</v>
      </c>
      <c r="D27" s="11" t="s">
        <v>68</v>
      </c>
      <c r="E27" s="11" t="s">
        <v>24</v>
      </c>
      <c r="F27" s="11" t="s">
        <v>23</v>
      </c>
      <c r="G27" s="11" t="s">
        <v>24</v>
      </c>
      <c r="H27" s="11" t="s">
        <v>25</v>
      </c>
      <c r="I27" s="11" t="s">
        <v>23</v>
      </c>
      <c r="J27" s="14" t="s">
        <v>69</v>
      </c>
      <c r="K27" s="15" t="n">
        <f aca="false">K28</f>
        <v>77160</v>
      </c>
      <c r="L27" s="15" t="n">
        <f aca="false">L28</f>
        <v>142713.06</v>
      </c>
      <c r="M27" s="15" t="n">
        <f aca="false">ROUND(L27/K27*100,2)</f>
        <v>184.96</v>
      </c>
    </row>
    <row r="28" customFormat="false" ht="13.8" hidden="false" customHeight="false" outlineLevel="0" collapsed="false">
      <c r="A28" s="10" t="s">
        <v>70</v>
      </c>
      <c r="B28" s="11" t="s">
        <v>27</v>
      </c>
      <c r="C28" s="11" t="s">
        <v>15</v>
      </c>
      <c r="D28" s="11" t="s">
        <v>68</v>
      </c>
      <c r="E28" s="11" t="s">
        <v>39</v>
      </c>
      <c r="F28" s="11" t="s">
        <v>23</v>
      </c>
      <c r="G28" s="11" t="s">
        <v>28</v>
      </c>
      <c r="H28" s="11" t="s">
        <v>25</v>
      </c>
      <c r="I28" s="11" t="s">
        <v>31</v>
      </c>
      <c r="J28" s="14" t="s">
        <v>71</v>
      </c>
      <c r="K28" s="15" t="n">
        <f aca="false">SUM(K29:K29)</f>
        <v>77160</v>
      </c>
      <c r="L28" s="15" t="n">
        <f aca="false">SUM(L29:L29)</f>
        <v>142713.06</v>
      </c>
      <c r="M28" s="15" t="n">
        <f aca="false">ROUND(L28/K28*100,2)</f>
        <v>184.96</v>
      </c>
    </row>
    <row r="29" customFormat="false" ht="13.8" hidden="false" customHeight="false" outlineLevel="0" collapsed="false">
      <c r="A29" s="10" t="s">
        <v>72</v>
      </c>
      <c r="B29" s="16" t="s">
        <v>27</v>
      </c>
      <c r="C29" s="16" t="s">
        <v>15</v>
      </c>
      <c r="D29" s="16" t="s">
        <v>68</v>
      </c>
      <c r="E29" s="16" t="s">
        <v>39</v>
      </c>
      <c r="F29" s="16" t="s">
        <v>33</v>
      </c>
      <c r="G29" s="16" t="s">
        <v>28</v>
      </c>
      <c r="H29" s="16" t="s">
        <v>25</v>
      </c>
      <c r="I29" s="16" t="s">
        <v>31</v>
      </c>
      <c r="J29" s="17" t="s">
        <v>71</v>
      </c>
      <c r="K29" s="15" t="n">
        <v>77160</v>
      </c>
      <c r="L29" s="15" t="n">
        <v>142713.06</v>
      </c>
      <c r="M29" s="15" t="n">
        <f aca="false">ROUND(L29/K29*100,2)</f>
        <v>184.96</v>
      </c>
    </row>
    <row r="30" customFormat="false" ht="13.8" hidden="false" customHeight="false" outlineLevel="0" collapsed="false">
      <c r="A30" s="10" t="s">
        <v>73</v>
      </c>
      <c r="B30" s="11" t="s">
        <v>27</v>
      </c>
      <c r="C30" s="11" t="s">
        <v>15</v>
      </c>
      <c r="D30" s="11" t="s">
        <v>74</v>
      </c>
      <c r="E30" s="11" t="s">
        <v>24</v>
      </c>
      <c r="F30" s="11" t="s">
        <v>23</v>
      </c>
      <c r="G30" s="11" t="s">
        <v>24</v>
      </c>
      <c r="H30" s="11" t="s">
        <v>25</v>
      </c>
      <c r="I30" s="11" t="s">
        <v>23</v>
      </c>
      <c r="J30" s="14" t="s">
        <v>75</v>
      </c>
      <c r="K30" s="15" t="n">
        <f aca="false">K31+K33</f>
        <v>9890950</v>
      </c>
      <c r="L30" s="15" t="n">
        <f aca="false">L31+L33</f>
        <v>5405850.6</v>
      </c>
      <c r="M30" s="15" t="n">
        <f aca="false">ROUND(L30/K30*100,2)</f>
        <v>54.65</v>
      </c>
    </row>
    <row r="31" customFormat="false" ht="13.8" hidden="false" customHeight="false" outlineLevel="0" collapsed="false">
      <c r="A31" s="10" t="s">
        <v>76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23</v>
      </c>
      <c r="G31" s="19" t="s">
        <v>24</v>
      </c>
      <c r="H31" s="19" t="s">
        <v>25</v>
      </c>
      <c r="I31" s="19" t="s">
        <v>31</v>
      </c>
      <c r="J31" s="20" t="s">
        <v>77</v>
      </c>
      <c r="K31" s="15" t="n">
        <f aca="false">K32</f>
        <v>467240</v>
      </c>
      <c r="L31" s="15" t="n">
        <f aca="false">L32</f>
        <v>55649.75</v>
      </c>
      <c r="M31" s="15" t="n">
        <f aca="false">ROUND(L31/K31*100,2)</f>
        <v>11.91</v>
      </c>
    </row>
    <row r="32" customFormat="false" ht="35.05" hidden="false" customHeight="false" outlineLevel="0" collapsed="false">
      <c r="A32" s="10" t="s">
        <v>78</v>
      </c>
      <c r="B32" s="19" t="s">
        <v>27</v>
      </c>
      <c r="C32" s="19" t="s">
        <v>15</v>
      </c>
      <c r="D32" s="19" t="s">
        <v>74</v>
      </c>
      <c r="E32" s="19" t="s">
        <v>28</v>
      </c>
      <c r="F32" s="19" t="s">
        <v>37</v>
      </c>
      <c r="G32" s="19" t="s">
        <v>46</v>
      </c>
      <c r="H32" s="19" t="s">
        <v>25</v>
      </c>
      <c r="I32" s="19" t="s">
        <v>31</v>
      </c>
      <c r="J32" s="20" t="s">
        <v>79</v>
      </c>
      <c r="K32" s="15" t="n">
        <v>467240</v>
      </c>
      <c r="L32" s="15" t="n">
        <v>55649.75</v>
      </c>
      <c r="M32" s="15" t="n">
        <f aca="false">ROUND(L32/K32*100,2)</f>
        <v>11.91</v>
      </c>
    </row>
    <row r="33" customFormat="false" ht="13.8" hidden="false" customHeight="false" outlineLevel="0" collapsed="false">
      <c r="A33" s="10" t="s">
        <v>80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23</v>
      </c>
      <c r="G33" s="19" t="s">
        <v>24</v>
      </c>
      <c r="H33" s="19" t="s">
        <v>25</v>
      </c>
      <c r="I33" s="19" t="s">
        <v>31</v>
      </c>
      <c r="J33" s="20" t="s">
        <v>81</v>
      </c>
      <c r="K33" s="15" t="n">
        <f aca="false">K34+K36</f>
        <v>9423710</v>
      </c>
      <c r="L33" s="15" t="n">
        <f aca="false">L34+L36</f>
        <v>5350200.85</v>
      </c>
      <c r="M33" s="15" t="n">
        <f aca="false">ROUND(L33/K33*100,2)</f>
        <v>56.77</v>
      </c>
    </row>
    <row r="34" customFormat="false" ht="13.8" hidden="false" customHeight="false" outlineLevel="0" collapsed="false">
      <c r="A34" s="10" t="s">
        <v>82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37</v>
      </c>
      <c r="G34" s="19" t="s">
        <v>24</v>
      </c>
      <c r="H34" s="19" t="s">
        <v>25</v>
      </c>
      <c r="I34" s="19" t="s">
        <v>31</v>
      </c>
      <c r="J34" s="20" t="s">
        <v>83</v>
      </c>
      <c r="K34" s="15" t="n">
        <f aca="false">K35</f>
        <v>3361890</v>
      </c>
      <c r="L34" s="15" t="n">
        <f aca="false">L35</f>
        <v>2456982.83</v>
      </c>
      <c r="M34" s="15" t="n">
        <f aca="false">ROUND(L34/K34*100,2)</f>
        <v>73.08</v>
      </c>
    </row>
    <row r="35" customFormat="false" ht="23.85" hidden="false" customHeight="false" outlineLevel="0" collapsed="false">
      <c r="A35" s="10" t="s">
        <v>84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85</v>
      </c>
      <c r="G35" s="19" t="s">
        <v>46</v>
      </c>
      <c r="H35" s="19" t="s">
        <v>25</v>
      </c>
      <c r="I35" s="19" t="s">
        <v>31</v>
      </c>
      <c r="J35" s="20" t="s">
        <v>86</v>
      </c>
      <c r="K35" s="15" t="n">
        <v>3361890</v>
      </c>
      <c r="L35" s="15" t="n">
        <v>2456982.83</v>
      </c>
      <c r="M35" s="15" t="n">
        <f aca="false">ROUND(L35/K35*100,2)</f>
        <v>73.08</v>
      </c>
    </row>
    <row r="36" customFormat="false" ht="13.8" hidden="false" customHeight="false" outlineLevel="0" collapsed="false">
      <c r="A36" s="10" t="s">
        <v>87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88</v>
      </c>
      <c r="G36" s="19" t="s">
        <v>24</v>
      </c>
      <c r="H36" s="19" t="s">
        <v>25</v>
      </c>
      <c r="I36" s="19" t="s">
        <v>31</v>
      </c>
      <c r="J36" s="20" t="s">
        <v>89</v>
      </c>
      <c r="K36" s="15" t="n">
        <f aca="false">K37</f>
        <v>6061820</v>
      </c>
      <c r="L36" s="15" t="n">
        <f aca="false">L37</f>
        <v>2893218.02</v>
      </c>
      <c r="M36" s="15" t="n">
        <f aca="false">ROUND(L36/K36*100,2)</f>
        <v>47.73</v>
      </c>
    </row>
    <row r="37" customFormat="false" ht="23.85" hidden="false" customHeight="false" outlineLevel="0" collapsed="false">
      <c r="A37" s="10" t="s">
        <v>90</v>
      </c>
      <c r="B37" s="19" t="s">
        <v>27</v>
      </c>
      <c r="C37" s="19" t="s">
        <v>15</v>
      </c>
      <c r="D37" s="19" t="s">
        <v>74</v>
      </c>
      <c r="E37" s="19" t="s">
        <v>74</v>
      </c>
      <c r="F37" s="19" t="s">
        <v>91</v>
      </c>
      <c r="G37" s="19" t="s">
        <v>46</v>
      </c>
      <c r="H37" s="19" t="s">
        <v>25</v>
      </c>
      <c r="I37" s="19" t="s">
        <v>31</v>
      </c>
      <c r="J37" s="20" t="s">
        <v>92</v>
      </c>
      <c r="K37" s="15" t="n">
        <v>6061820</v>
      </c>
      <c r="L37" s="15" t="n">
        <v>2893218.02</v>
      </c>
      <c r="M37" s="15" t="n">
        <f aca="false">ROUND(L37/K37*100,2)</f>
        <v>47.73</v>
      </c>
    </row>
    <row r="38" customFormat="false" ht="13.8" hidden="false" customHeight="false" outlineLevel="0" collapsed="false">
      <c r="A38" s="10" t="s">
        <v>93</v>
      </c>
      <c r="B38" s="11" t="s">
        <v>94</v>
      </c>
      <c r="C38" s="11" t="s">
        <v>15</v>
      </c>
      <c r="D38" s="11" t="s">
        <v>95</v>
      </c>
      <c r="E38" s="11" t="s">
        <v>24</v>
      </c>
      <c r="F38" s="11" t="s">
        <v>23</v>
      </c>
      <c r="G38" s="11" t="s">
        <v>24</v>
      </c>
      <c r="H38" s="11" t="s">
        <v>25</v>
      </c>
      <c r="I38" s="11" t="s">
        <v>23</v>
      </c>
      <c r="J38" s="14" t="s">
        <v>96</v>
      </c>
      <c r="K38" s="15" t="n">
        <f aca="false">K39</f>
        <v>6600</v>
      </c>
      <c r="L38" s="15" t="n">
        <f aca="false">L39</f>
        <v>1400</v>
      </c>
      <c r="M38" s="15" t="n">
        <f aca="false">ROUND(L38/K38*100,2)</f>
        <v>21.21</v>
      </c>
    </row>
    <row r="39" customFormat="false" ht="35.05" hidden="false" customHeight="false" outlineLevel="0" collapsed="false">
      <c r="A39" s="10" t="s">
        <v>97</v>
      </c>
      <c r="B39" s="22" t="s">
        <v>94</v>
      </c>
      <c r="C39" s="22" t="s">
        <v>15</v>
      </c>
      <c r="D39" s="22" t="s">
        <v>95</v>
      </c>
      <c r="E39" s="22" t="s">
        <v>98</v>
      </c>
      <c r="F39" s="22" t="s">
        <v>23</v>
      </c>
      <c r="G39" s="22" t="s">
        <v>28</v>
      </c>
      <c r="H39" s="22" t="s">
        <v>25</v>
      </c>
      <c r="I39" s="22" t="s">
        <v>31</v>
      </c>
      <c r="J39" s="20" t="s">
        <v>99</v>
      </c>
      <c r="K39" s="15" t="n">
        <f aca="false">K40</f>
        <v>6600</v>
      </c>
      <c r="L39" s="15" t="n">
        <f aca="false">L40</f>
        <v>1400</v>
      </c>
      <c r="M39" s="15" t="n">
        <f aca="false">ROUND(L39/K39*100,2)</f>
        <v>21.21</v>
      </c>
    </row>
    <row r="40" customFormat="false" ht="57.45" hidden="false" customHeight="false" outlineLevel="0" collapsed="false">
      <c r="A40" s="10" t="s">
        <v>100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25</v>
      </c>
      <c r="I40" s="22" t="s">
        <v>31</v>
      </c>
      <c r="J40" s="20" t="s">
        <v>101</v>
      </c>
      <c r="K40" s="15" t="n">
        <f aca="false">K41</f>
        <v>6600</v>
      </c>
      <c r="L40" s="15" t="n">
        <f aca="false">L41</f>
        <v>1400</v>
      </c>
      <c r="M40" s="15" t="n">
        <f aca="false">ROUND(L40/K40*100,2)</f>
        <v>21.21</v>
      </c>
    </row>
    <row r="41" customFormat="false" ht="79.85" hidden="false" customHeight="false" outlineLevel="0" collapsed="false">
      <c r="A41" s="10" t="s">
        <v>102</v>
      </c>
      <c r="B41" s="22" t="s">
        <v>158</v>
      </c>
      <c r="C41" s="22" t="s">
        <v>15</v>
      </c>
      <c r="D41" s="22" t="s">
        <v>95</v>
      </c>
      <c r="E41" s="22" t="s">
        <v>98</v>
      </c>
      <c r="F41" s="22" t="s">
        <v>35</v>
      </c>
      <c r="G41" s="22" t="s">
        <v>28</v>
      </c>
      <c r="H41" s="22" t="s">
        <v>103</v>
      </c>
      <c r="I41" s="22" t="s">
        <v>31</v>
      </c>
      <c r="J41" s="30" t="s">
        <v>104</v>
      </c>
      <c r="K41" s="15" t="n">
        <v>6600</v>
      </c>
      <c r="L41" s="15" t="n">
        <v>1400</v>
      </c>
      <c r="M41" s="15" t="n">
        <f aca="false">ROUND(L41/K41*100,2)</f>
        <v>21.21</v>
      </c>
    </row>
    <row r="42" customFormat="false" ht="35.05" hidden="false" customHeight="false" outlineLevel="0" collapsed="false">
      <c r="A42" s="10" t="s">
        <v>105</v>
      </c>
      <c r="B42" s="22" t="s">
        <v>23</v>
      </c>
      <c r="C42" s="22" t="s">
        <v>15</v>
      </c>
      <c r="D42" s="22" t="s">
        <v>121</v>
      </c>
      <c r="E42" s="22" t="s">
        <v>24</v>
      </c>
      <c r="F42" s="22" t="s">
        <v>23</v>
      </c>
      <c r="G42" s="22" t="s">
        <v>24</v>
      </c>
      <c r="H42" s="22" t="s">
        <v>25</v>
      </c>
      <c r="I42" s="22" t="s">
        <v>23</v>
      </c>
      <c r="J42" s="31" t="s">
        <v>159</v>
      </c>
      <c r="K42" s="15" t="n">
        <f aca="false">K43</f>
        <v>0</v>
      </c>
      <c r="L42" s="15" t="n">
        <f aca="false">L43</f>
        <v>960.78</v>
      </c>
      <c r="M42" s="15"/>
    </row>
    <row r="43" customFormat="false" ht="13.8" hidden="false" customHeight="false" outlineLevel="0" collapsed="false">
      <c r="A43" s="10" t="s">
        <v>107</v>
      </c>
      <c r="B43" s="22" t="s">
        <v>23</v>
      </c>
      <c r="C43" s="22" t="s">
        <v>15</v>
      </c>
      <c r="D43" s="22" t="s">
        <v>121</v>
      </c>
      <c r="E43" s="22" t="s">
        <v>98</v>
      </c>
      <c r="F43" s="22" t="s">
        <v>23</v>
      </c>
      <c r="G43" s="22" t="s">
        <v>24</v>
      </c>
      <c r="H43" s="22" t="s">
        <v>25</v>
      </c>
      <c r="I43" s="22" t="s">
        <v>31</v>
      </c>
      <c r="J43" s="30" t="s">
        <v>75</v>
      </c>
      <c r="K43" s="15" t="n">
        <f aca="false">K44</f>
        <v>0</v>
      </c>
      <c r="L43" s="15" t="n">
        <f aca="false">L44</f>
        <v>960.78</v>
      </c>
      <c r="M43" s="15"/>
    </row>
    <row r="44" customFormat="false" ht="23.85" hidden="false" customHeight="false" outlineLevel="0" collapsed="false">
      <c r="A44" s="10" t="s">
        <v>110</v>
      </c>
      <c r="B44" s="22" t="s">
        <v>27</v>
      </c>
      <c r="C44" s="22" t="s">
        <v>15</v>
      </c>
      <c r="D44" s="22" t="s">
        <v>121</v>
      </c>
      <c r="E44" s="22" t="s">
        <v>98</v>
      </c>
      <c r="F44" s="22" t="s">
        <v>160</v>
      </c>
      <c r="G44" s="22" t="s">
        <v>24</v>
      </c>
      <c r="H44" s="22" t="s">
        <v>25</v>
      </c>
      <c r="I44" s="22" t="s">
        <v>31</v>
      </c>
      <c r="J44" s="30" t="s">
        <v>161</v>
      </c>
      <c r="K44" s="15" t="n">
        <f aca="false">K45</f>
        <v>0</v>
      </c>
      <c r="L44" s="15" t="n">
        <f aca="false">L45</f>
        <v>960.78</v>
      </c>
      <c r="M44" s="15"/>
    </row>
    <row r="45" customFormat="false" ht="23.85" hidden="false" customHeight="false" outlineLevel="0" collapsed="false">
      <c r="A45" s="10" t="s">
        <v>112</v>
      </c>
      <c r="B45" s="22" t="s">
        <v>27</v>
      </c>
      <c r="C45" s="22" t="s">
        <v>15</v>
      </c>
      <c r="D45" s="22" t="s">
        <v>121</v>
      </c>
      <c r="E45" s="22" t="s">
        <v>98</v>
      </c>
      <c r="F45" s="22" t="s">
        <v>162</v>
      </c>
      <c r="G45" s="22" t="s">
        <v>46</v>
      </c>
      <c r="H45" s="22" t="s">
        <v>25</v>
      </c>
      <c r="I45" s="22" t="s">
        <v>31</v>
      </c>
      <c r="J45" s="30" t="s">
        <v>163</v>
      </c>
      <c r="K45" s="15" t="n">
        <v>0</v>
      </c>
      <c r="L45" s="15" t="n">
        <v>960.78</v>
      </c>
      <c r="M45" s="15"/>
    </row>
    <row r="46" customFormat="false" ht="35.05" hidden="false" customHeight="false" outlineLevel="0" collapsed="false">
      <c r="A46" s="10" t="s">
        <v>115</v>
      </c>
      <c r="B46" s="11" t="s">
        <v>94</v>
      </c>
      <c r="C46" s="11" t="s">
        <v>15</v>
      </c>
      <c r="D46" s="11" t="s">
        <v>49</v>
      </c>
      <c r="E46" s="11" t="s">
        <v>24</v>
      </c>
      <c r="F46" s="11" t="s">
        <v>23</v>
      </c>
      <c r="G46" s="11" t="s">
        <v>24</v>
      </c>
      <c r="H46" s="11" t="s">
        <v>25</v>
      </c>
      <c r="I46" s="11" t="s">
        <v>23</v>
      </c>
      <c r="J46" s="14" t="s">
        <v>106</v>
      </c>
      <c r="K46" s="15" t="n">
        <f aca="false">K47+K52</f>
        <v>314372</v>
      </c>
      <c r="L46" s="15" t="n">
        <f aca="false">L47+L52</f>
        <v>17883.39</v>
      </c>
      <c r="M46" s="15" t="n">
        <f aca="false">ROUND(L46/K46*100,2)</f>
        <v>5.69</v>
      </c>
    </row>
    <row r="47" customFormat="false" ht="68.65" hidden="false" customHeight="false" outlineLevel="0" collapsed="false">
      <c r="A47" s="10" t="s">
        <v>117</v>
      </c>
      <c r="B47" s="11" t="s">
        <v>94</v>
      </c>
      <c r="C47" s="11" t="s">
        <v>15</v>
      </c>
      <c r="D47" s="11" t="s">
        <v>49</v>
      </c>
      <c r="E47" s="11" t="s">
        <v>68</v>
      </c>
      <c r="F47" s="11" t="s">
        <v>23</v>
      </c>
      <c r="G47" s="11" t="s">
        <v>24</v>
      </c>
      <c r="H47" s="11" t="s">
        <v>25</v>
      </c>
      <c r="I47" s="11" t="s">
        <v>108</v>
      </c>
      <c r="J47" s="14" t="s">
        <v>109</v>
      </c>
      <c r="K47" s="15" t="n">
        <f aca="false">K48+K50</f>
        <v>301496</v>
      </c>
      <c r="L47" s="15" t="n">
        <f aca="false">L48+L50</f>
        <v>17883.39</v>
      </c>
      <c r="M47" s="15" t="n">
        <f aca="false">ROUND(L47/K47*100,2)</f>
        <v>5.93</v>
      </c>
    </row>
    <row r="48" customFormat="false" ht="57.45" hidden="false" customHeight="false" outlineLevel="0" collapsed="false">
      <c r="A48" s="10" t="s">
        <v>120</v>
      </c>
      <c r="B48" s="11" t="s">
        <v>94</v>
      </c>
      <c r="C48" s="11" t="s">
        <v>15</v>
      </c>
      <c r="D48" s="11" t="s">
        <v>49</v>
      </c>
      <c r="E48" s="11" t="s">
        <v>68</v>
      </c>
      <c r="F48" s="11" t="s">
        <v>35</v>
      </c>
      <c r="G48" s="11" t="s">
        <v>24</v>
      </c>
      <c r="H48" s="11" t="s">
        <v>25</v>
      </c>
      <c r="I48" s="11" t="s">
        <v>108</v>
      </c>
      <c r="J48" s="14" t="s">
        <v>111</v>
      </c>
      <c r="K48" s="15" t="n">
        <f aca="false">SUM(K49:K49)</f>
        <v>270839</v>
      </c>
      <c r="L48" s="15" t="n">
        <f aca="false">SUM(L49:L49)</f>
        <v>0</v>
      </c>
      <c r="M48" s="15" t="n">
        <f aca="false">ROUND(L48/K48*100,2)</f>
        <v>0</v>
      </c>
    </row>
    <row r="49" customFormat="false" ht="57.45" hidden="false" customHeight="false" outlineLevel="0" collapsed="false">
      <c r="A49" s="10" t="s">
        <v>123</v>
      </c>
      <c r="B49" s="11" t="s">
        <v>94</v>
      </c>
      <c r="C49" s="11" t="s">
        <v>15</v>
      </c>
      <c r="D49" s="11" t="s">
        <v>49</v>
      </c>
      <c r="E49" s="11" t="s">
        <v>68</v>
      </c>
      <c r="F49" s="11" t="s">
        <v>113</v>
      </c>
      <c r="G49" s="11" t="s">
        <v>46</v>
      </c>
      <c r="H49" s="11" t="s">
        <v>25</v>
      </c>
      <c r="I49" s="11" t="s">
        <v>108</v>
      </c>
      <c r="J49" s="14" t="s">
        <v>114</v>
      </c>
      <c r="K49" s="15" t="n">
        <v>270839</v>
      </c>
      <c r="L49" s="15" t="n">
        <v>0</v>
      </c>
      <c r="M49" s="15" t="n">
        <f aca="false">ROUND(L49/K49*100,2)</f>
        <v>0</v>
      </c>
    </row>
    <row r="50" customFormat="false" ht="68.65" hidden="false" customHeight="false" outlineLevel="0" collapsed="false">
      <c r="A50" s="10" t="s">
        <v>125</v>
      </c>
      <c r="B50" s="11" t="s">
        <v>94</v>
      </c>
      <c r="C50" s="11" t="s">
        <v>15</v>
      </c>
      <c r="D50" s="11" t="s">
        <v>49</v>
      </c>
      <c r="E50" s="11" t="s">
        <v>68</v>
      </c>
      <c r="F50" s="11" t="s">
        <v>37</v>
      </c>
      <c r="G50" s="11" t="s">
        <v>24</v>
      </c>
      <c r="H50" s="11" t="s">
        <v>25</v>
      </c>
      <c r="I50" s="11" t="s">
        <v>108</v>
      </c>
      <c r="J50" s="14" t="s">
        <v>116</v>
      </c>
      <c r="K50" s="15" t="n">
        <f aca="false">SUM(K51:K51)</f>
        <v>30657</v>
      </c>
      <c r="L50" s="15" t="n">
        <f aca="false">SUM(L51:L51)</f>
        <v>17883.39</v>
      </c>
      <c r="M50" s="15" t="n">
        <f aca="false">ROUND(L50/K50*100,2)</f>
        <v>58.33</v>
      </c>
    </row>
    <row r="51" customFormat="false" ht="57.45" hidden="false" customHeight="false" outlineLevel="0" collapsed="false">
      <c r="A51" s="10" t="s">
        <v>128</v>
      </c>
      <c r="B51" s="11" t="s">
        <v>94</v>
      </c>
      <c r="C51" s="11" t="s">
        <v>15</v>
      </c>
      <c r="D51" s="11" t="s">
        <v>49</v>
      </c>
      <c r="E51" s="11" t="s">
        <v>68</v>
      </c>
      <c r="F51" s="11" t="s">
        <v>118</v>
      </c>
      <c r="G51" s="11" t="s">
        <v>46</v>
      </c>
      <c r="H51" s="11" t="s">
        <v>25</v>
      </c>
      <c r="I51" s="11" t="s">
        <v>108</v>
      </c>
      <c r="J51" s="14" t="s">
        <v>164</v>
      </c>
      <c r="K51" s="15" t="n">
        <v>30657</v>
      </c>
      <c r="L51" s="15" t="n">
        <v>17883.39</v>
      </c>
      <c r="M51" s="15" t="n">
        <f aca="false">ROUND(L51/K51*100,2)</f>
        <v>58.33</v>
      </c>
    </row>
    <row r="52" customFormat="false" ht="57.45" hidden="false" customHeight="false" outlineLevel="0" collapsed="false">
      <c r="A52" s="10" t="s">
        <v>130</v>
      </c>
      <c r="B52" s="11" t="s">
        <v>94</v>
      </c>
      <c r="C52" s="11" t="s">
        <v>15</v>
      </c>
      <c r="D52" s="11" t="s">
        <v>49</v>
      </c>
      <c r="E52" s="11" t="s">
        <v>121</v>
      </c>
      <c r="F52" s="11" t="s">
        <v>23</v>
      </c>
      <c r="G52" s="11" t="s">
        <v>24</v>
      </c>
      <c r="H52" s="11" t="s">
        <v>25</v>
      </c>
      <c r="I52" s="11" t="s">
        <v>108</v>
      </c>
      <c r="J52" s="14" t="s">
        <v>122</v>
      </c>
      <c r="K52" s="15" t="n">
        <f aca="false">K53</f>
        <v>12876</v>
      </c>
      <c r="L52" s="15" t="n">
        <f aca="false">L53</f>
        <v>0</v>
      </c>
      <c r="M52" s="15" t="n">
        <f aca="false">ROUND(L52/K52*100,2)</f>
        <v>0</v>
      </c>
      <c r="N52" s="28"/>
    </row>
    <row r="53" customFormat="false" ht="57.45" hidden="false" customHeight="false" outlineLevel="0" collapsed="false">
      <c r="A53" s="10" t="s">
        <v>133</v>
      </c>
      <c r="B53" s="11" t="s">
        <v>94</v>
      </c>
      <c r="C53" s="11" t="s">
        <v>15</v>
      </c>
      <c r="D53" s="11" t="s">
        <v>49</v>
      </c>
      <c r="E53" s="11" t="s">
        <v>121</v>
      </c>
      <c r="F53" s="11" t="s">
        <v>88</v>
      </c>
      <c r="G53" s="11" t="s">
        <v>24</v>
      </c>
      <c r="H53" s="11" t="s">
        <v>25</v>
      </c>
      <c r="I53" s="11" t="s">
        <v>108</v>
      </c>
      <c r="J53" s="14" t="s">
        <v>124</v>
      </c>
      <c r="K53" s="15" t="n">
        <f aca="false">K54</f>
        <v>12876</v>
      </c>
      <c r="L53" s="15" t="n">
        <f aca="false">L54</f>
        <v>0</v>
      </c>
      <c r="M53" s="15" t="n">
        <f aca="false">ROUND(L53/K53*100,2)</f>
        <v>0</v>
      </c>
    </row>
    <row r="54" customFormat="false" ht="57.45" hidden="false" customHeight="false" outlineLevel="0" collapsed="false">
      <c r="A54" s="10" t="s">
        <v>135</v>
      </c>
      <c r="B54" s="11" t="s">
        <v>94</v>
      </c>
      <c r="C54" s="11" t="s">
        <v>15</v>
      </c>
      <c r="D54" s="11" t="s">
        <v>49</v>
      </c>
      <c r="E54" s="11" t="s">
        <v>121</v>
      </c>
      <c r="F54" s="11" t="s">
        <v>126</v>
      </c>
      <c r="G54" s="11" t="s">
        <v>46</v>
      </c>
      <c r="H54" s="11" t="s">
        <v>25</v>
      </c>
      <c r="I54" s="11" t="s">
        <v>108</v>
      </c>
      <c r="J54" s="14" t="s">
        <v>127</v>
      </c>
      <c r="K54" s="15" t="n">
        <v>12876</v>
      </c>
      <c r="L54" s="15" t="n">
        <v>0</v>
      </c>
      <c r="M54" s="15" t="n">
        <f aca="false">ROUND(L54/K54*100,2)</f>
        <v>0</v>
      </c>
    </row>
    <row r="55" customFormat="false" ht="23.85" hidden="false" customHeight="false" outlineLevel="0" collapsed="false">
      <c r="A55" s="10" t="s">
        <v>137</v>
      </c>
      <c r="B55" s="11" t="s">
        <v>94</v>
      </c>
      <c r="C55" s="11" t="s">
        <v>15</v>
      </c>
      <c r="D55" s="11" t="s">
        <v>58</v>
      </c>
      <c r="E55" s="11" t="s">
        <v>24</v>
      </c>
      <c r="F55" s="11" t="s">
        <v>23</v>
      </c>
      <c r="G55" s="11" t="s">
        <v>24</v>
      </c>
      <c r="H55" s="11" t="s">
        <v>25</v>
      </c>
      <c r="I55" s="11" t="s">
        <v>23</v>
      </c>
      <c r="J55" s="14" t="s">
        <v>129</v>
      </c>
      <c r="K55" s="15" t="n">
        <f aca="false">K56</f>
        <v>0</v>
      </c>
      <c r="L55" s="15" t="n">
        <f aca="false">L56</f>
        <v>8312.5</v>
      </c>
      <c r="M55" s="15"/>
    </row>
    <row r="56" customFormat="false" ht="68.65" hidden="false" customHeight="false" outlineLevel="0" collapsed="false">
      <c r="A56" s="10" t="s">
        <v>139</v>
      </c>
      <c r="B56" s="11" t="s">
        <v>94</v>
      </c>
      <c r="C56" s="11" t="s">
        <v>15</v>
      </c>
      <c r="D56" s="11" t="s">
        <v>58</v>
      </c>
      <c r="E56" s="11" t="s">
        <v>30</v>
      </c>
      <c r="F56" s="11" t="s">
        <v>23</v>
      </c>
      <c r="G56" s="11" t="s">
        <v>24</v>
      </c>
      <c r="H56" s="11" t="s">
        <v>25</v>
      </c>
      <c r="I56" s="11" t="s">
        <v>23</v>
      </c>
      <c r="J56" s="14" t="s">
        <v>165</v>
      </c>
      <c r="K56" s="15" t="n">
        <f aca="false">K57</f>
        <v>0</v>
      </c>
      <c r="L56" s="15" t="n">
        <f aca="false">L57</f>
        <v>8312.5</v>
      </c>
      <c r="M56" s="15"/>
    </row>
    <row r="57" customFormat="false" ht="68.65" hidden="false" customHeight="false" outlineLevel="0" collapsed="false">
      <c r="A57" s="10" t="s">
        <v>142</v>
      </c>
      <c r="B57" s="11" t="s">
        <v>94</v>
      </c>
      <c r="C57" s="11" t="s">
        <v>15</v>
      </c>
      <c r="D57" s="11" t="s">
        <v>58</v>
      </c>
      <c r="E57" s="11" t="s">
        <v>30</v>
      </c>
      <c r="F57" s="11" t="s">
        <v>160</v>
      </c>
      <c r="G57" s="11" t="s">
        <v>24</v>
      </c>
      <c r="H57" s="11" t="s">
        <v>25</v>
      </c>
      <c r="I57" s="11" t="s">
        <v>166</v>
      </c>
      <c r="J57" s="14" t="s">
        <v>165</v>
      </c>
      <c r="K57" s="15" t="n">
        <f aca="false">K58</f>
        <v>0</v>
      </c>
      <c r="L57" s="15" t="n">
        <f aca="false">L58</f>
        <v>8312.5</v>
      </c>
      <c r="M57" s="15"/>
    </row>
    <row r="58" customFormat="false" ht="68.65" hidden="false" customHeight="false" outlineLevel="0" collapsed="false">
      <c r="A58" s="10" t="s">
        <v>144</v>
      </c>
      <c r="B58" s="11" t="s">
        <v>94</v>
      </c>
      <c r="C58" s="11" t="s">
        <v>15</v>
      </c>
      <c r="D58" s="11" t="s">
        <v>58</v>
      </c>
      <c r="E58" s="11" t="s">
        <v>30</v>
      </c>
      <c r="F58" s="11" t="s">
        <v>162</v>
      </c>
      <c r="G58" s="11" t="s">
        <v>46</v>
      </c>
      <c r="H58" s="11" t="s">
        <v>25</v>
      </c>
      <c r="I58" s="11" t="s">
        <v>166</v>
      </c>
      <c r="J58" s="14" t="s">
        <v>167</v>
      </c>
      <c r="K58" s="15" t="n">
        <v>0</v>
      </c>
      <c r="L58" s="15" t="n">
        <v>8312.5</v>
      </c>
      <c r="M58" s="15"/>
    </row>
    <row r="59" customFormat="false" ht="13.8" hidden="false" customHeight="false" outlineLevel="0" collapsed="false">
      <c r="A59" s="10" t="s">
        <v>147</v>
      </c>
      <c r="B59" s="11" t="s">
        <v>23</v>
      </c>
      <c r="C59" s="11" t="s">
        <v>15</v>
      </c>
      <c r="D59" s="11" t="s">
        <v>64</v>
      </c>
      <c r="E59" s="11" t="s">
        <v>24</v>
      </c>
      <c r="F59" s="11" t="s">
        <v>23</v>
      </c>
      <c r="G59" s="11" t="s">
        <v>24</v>
      </c>
      <c r="H59" s="11" t="s">
        <v>25</v>
      </c>
      <c r="I59" s="11" t="s">
        <v>23</v>
      </c>
      <c r="J59" s="14" t="s">
        <v>138</v>
      </c>
      <c r="K59" s="15" t="n">
        <f aca="false">K60</f>
        <v>0</v>
      </c>
      <c r="L59" s="15" t="n">
        <f aca="false">L60</f>
        <v>1000</v>
      </c>
      <c r="M59" s="15"/>
    </row>
    <row r="60" customFormat="false" ht="23.85" hidden="false" customHeight="false" outlineLevel="0" collapsed="false">
      <c r="A60" s="10" t="s">
        <v>149</v>
      </c>
      <c r="B60" s="11" t="s">
        <v>23</v>
      </c>
      <c r="C60" s="11" t="s">
        <v>15</v>
      </c>
      <c r="D60" s="11" t="s">
        <v>64</v>
      </c>
      <c r="E60" s="11" t="s">
        <v>30</v>
      </c>
      <c r="F60" s="11" t="s">
        <v>23</v>
      </c>
      <c r="G60" s="11" t="s">
        <v>30</v>
      </c>
      <c r="H60" s="11" t="s">
        <v>25</v>
      </c>
      <c r="I60" s="11" t="s">
        <v>140</v>
      </c>
      <c r="J60" s="14" t="s">
        <v>141</v>
      </c>
      <c r="K60" s="15" t="n">
        <f aca="false">K61</f>
        <v>0</v>
      </c>
      <c r="L60" s="15" t="n">
        <f aca="false">L61</f>
        <v>1000</v>
      </c>
      <c r="M60" s="15"/>
    </row>
    <row r="61" customFormat="false" ht="46.25" hidden="false" customHeight="false" outlineLevel="0" collapsed="false">
      <c r="A61" s="10" t="s">
        <v>168</v>
      </c>
      <c r="B61" s="11" t="s">
        <v>94</v>
      </c>
      <c r="C61" s="11" t="s">
        <v>15</v>
      </c>
      <c r="D61" s="11" t="s">
        <v>64</v>
      </c>
      <c r="E61" s="11" t="s">
        <v>30</v>
      </c>
      <c r="F61" s="11" t="s">
        <v>35</v>
      </c>
      <c r="G61" s="11" t="s">
        <v>30</v>
      </c>
      <c r="H61" s="11" t="s">
        <v>25</v>
      </c>
      <c r="I61" s="11" t="s">
        <v>140</v>
      </c>
      <c r="J61" s="14" t="s">
        <v>143</v>
      </c>
      <c r="K61" s="15" t="n">
        <v>0</v>
      </c>
      <c r="L61" s="15" t="n">
        <v>1000</v>
      </c>
      <c r="M61" s="15"/>
    </row>
    <row r="62" customFormat="false" ht="13.8" hidden="false" customHeight="false" outlineLevel="0" collapsed="false">
      <c r="A62" s="10" t="s">
        <v>169</v>
      </c>
      <c r="B62" s="11" t="s">
        <v>94</v>
      </c>
      <c r="C62" s="11" t="s">
        <v>15</v>
      </c>
      <c r="D62" s="11" t="s">
        <v>67</v>
      </c>
      <c r="E62" s="11" t="s">
        <v>24</v>
      </c>
      <c r="F62" s="11" t="s">
        <v>23</v>
      </c>
      <c r="G62" s="11" t="s">
        <v>24</v>
      </c>
      <c r="H62" s="11" t="s">
        <v>25</v>
      </c>
      <c r="I62" s="11" t="s">
        <v>23</v>
      </c>
      <c r="J62" s="14" t="s">
        <v>170</v>
      </c>
      <c r="K62" s="15" t="n">
        <f aca="false">K63</f>
        <v>160744.76</v>
      </c>
      <c r="L62" s="15" t="n">
        <f aca="false">L63</f>
        <v>60000</v>
      </c>
      <c r="M62" s="15" t="n">
        <f aca="false">ROUND(L62/K62*100,2)</f>
        <v>37.33</v>
      </c>
    </row>
    <row r="63" customFormat="false" ht="13.8" hidden="false" customHeight="false" outlineLevel="0" collapsed="false">
      <c r="A63" s="10" t="s">
        <v>171</v>
      </c>
      <c r="B63" s="11" t="s">
        <v>94</v>
      </c>
      <c r="C63" s="11" t="s">
        <v>15</v>
      </c>
      <c r="D63" s="11" t="s">
        <v>67</v>
      </c>
      <c r="E63" s="11" t="s">
        <v>61</v>
      </c>
      <c r="F63" s="11" t="s">
        <v>23</v>
      </c>
      <c r="G63" s="11" t="s">
        <v>24</v>
      </c>
      <c r="H63" s="11" t="s">
        <v>25</v>
      </c>
      <c r="I63" s="11" t="s">
        <v>172</v>
      </c>
      <c r="J63" s="14" t="s">
        <v>173</v>
      </c>
      <c r="K63" s="15" t="n">
        <f aca="false">K64</f>
        <v>160744.76</v>
      </c>
      <c r="L63" s="15" t="n">
        <f aca="false">L64</f>
        <v>60000</v>
      </c>
      <c r="M63" s="15" t="n">
        <f aca="false">ROUND(L63/K63*100,2)</f>
        <v>37.33</v>
      </c>
    </row>
    <row r="64" customFormat="false" ht="25.35" hidden="false" customHeight="false" outlineLevel="0" collapsed="false">
      <c r="A64" s="10" t="s">
        <v>174</v>
      </c>
      <c r="B64" s="11" t="s">
        <v>94</v>
      </c>
      <c r="C64" s="11" t="s">
        <v>15</v>
      </c>
      <c r="D64" s="11" t="s">
        <v>67</v>
      </c>
      <c r="E64" s="11" t="s">
        <v>61</v>
      </c>
      <c r="F64" s="11" t="s">
        <v>37</v>
      </c>
      <c r="G64" s="11" t="s">
        <v>46</v>
      </c>
      <c r="H64" s="11" t="s">
        <v>25</v>
      </c>
      <c r="I64" s="11" t="s">
        <v>172</v>
      </c>
      <c r="J64" s="32" t="s">
        <v>175</v>
      </c>
      <c r="K64" s="15" t="n">
        <f aca="false">K65+K66</f>
        <v>160744.76</v>
      </c>
      <c r="L64" s="15" t="n">
        <f aca="false">L65+L66</f>
        <v>60000</v>
      </c>
      <c r="M64" s="15" t="n">
        <f aca="false">ROUND(L64/K64*100,2)</f>
        <v>37.33</v>
      </c>
    </row>
    <row r="65" customFormat="false" ht="61.15" hidden="false" customHeight="false" outlineLevel="0" collapsed="false">
      <c r="A65" s="10" t="s">
        <v>176</v>
      </c>
      <c r="B65" s="11" t="s">
        <v>94</v>
      </c>
      <c r="C65" s="11" t="s">
        <v>15</v>
      </c>
      <c r="D65" s="11" t="s">
        <v>67</v>
      </c>
      <c r="E65" s="11" t="s">
        <v>61</v>
      </c>
      <c r="F65" s="11" t="s">
        <v>37</v>
      </c>
      <c r="G65" s="11" t="s">
        <v>46</v>
      </c>
      <c r="H65" s="11" t="s">
        <v>177</v>
      </c>
      <c r="I65" s="11" t="s">
        <v>172</v>
      </c>
      <c r="J65" s="32" t="s">
        <v>178</v>
      </c>
      <c r="K65" s="15" t="n">
        <v>113170</v>
      </c>
      <c r="L65" s="15" t="n">
        <v>60000</v>
      </c>
      <c r="M65" s="15" t="n">
        <f aca="false">ROUND(L65/K65*100,2)</f>
        <v>53.02</v>
      </c>
    </row>
    <row r="66" customFormat="false" ht="61.15" hidden="false" customHeight="false" outlineLevel="0" collapsed="false">
      <c r="A66" s="10" t="s">
        <v>179</v>
      </c>
      <c r="B66" s="11" t="s">
        <v>94</v>
      </c>
      <c r="C66" s="11" t="s">
        <v>15</v>
      </c>
      <c r="D66" s="11" t="s">
        <v>67</v>
      </c>
      <c r="E66" s="11" t="s">
        <v>61</v>
      </c>
      <c r="F66" s="11" t="s">
        <v>37</v>
      </c>
      <c r="G66" s="11" t="s">
        <v>46</v>
      </c>
      <c r="H66" s="11" t="s">
        <v>180</v>
      </c>
      <c r="I66" s="11" t="s">
        <v>172</v>
      </c>
      <c r="J66" s="32" t="s">
        <v>181</v>
      </c>
      <c r="K66" s="15" t="n">
        <v>47574.76</v>
      </c>
      <c r="L66" s="15" t="n">
        <v>0</v>
      </c>
      <c r="M66" s="15" t="n">
        <f aca="false">ROUND(L66/K66*100,2)</f>
        <v>0</v>
      </c>
    </row>
    <row r="67" customFormat="false" ht="13.8" hidden="false" customHeight="false" outlineLevel="0" collapsed="false">
      <c r="A67" s="10" t="s">
        <v>182</v>
      </c>
      <c r="B67" s="11" t="s">
        <v>94</v>
      </c>
      <c r="C67" s="33" t="s">
        <v>16</v>
      </c>
      <c r="D67" s="33" t="s">
        <v>24</v>
      </c>
      <c r="E67" s="33" t="s">
        <v>24</v>
      </c>
      <c r="F67" s="33" t="s">
        <v>23</v>
      </c>
      <c r="G67" s="33" t="s">
        <v>24</v>
      </c>
      <c r="H67" s="33" t="s">
        <v>25</v>
      </c>
      <c r="I67" s="33" t="s">
        <v>23</v>
      </c>
      <c r="J67" s="34" t="s">
        <v>183</v>
      </c>
      <c r="K67" s="35" t="n">
        <f aca="false">K68+K95</f>
        <v>13211278</v>
      </c>
      <c r="L67" s="35" t="n">
        <f aca="false">L68+L95</f>
        <v>1619729</v>
      </c>
      <c r="M67" s="15" t="n">
        <f aca="false">ROUND(L67/K67*100,2)</f>
        <v>12.26</v>
      </c>
    </row>
    <row r="68" customFormat="false" ht="23.85" hidden="false" customHeight="false" outlineLevel="0" collapsed="false">
      <c r="A68" s="10" t="s">
        <v>184</v>
      </c>
      <c r="B68" s="11" t="s">
        <v>94</v>
      </c>
      <c r="C68" s="33" t="s">
        <v>16</v>
      </c>
      <c r="D68" s="33" t="s">
        <v>30</v>
      </c>
      <c r="E68" s="33" t="s">
        <v>24</v>
      </c>
      <c r="F68" s="33" t="s">
        <v>23</v>
      </c>
      <c r="G68" s="33" t="s">
        <v>24</v>
      </c>
      <c r="H68" s="33" t="s">
        <v>25</v>
      </c>
      <c r="I68" s="33" t="s">
        <v>23</v>
      </c>
      <c r="J68" s="34" t="s">
        <v>185</v>
      </c>
      <c r="K68" s="35" t="n">
        <f aca="false">K69+K79+K85+K73</f>
        <v>13211278</v>
      </c>
      <c r="L68" s="35" t="n">
        <f aca="false">L69+L79+L85+L73</f>
        <v>1619729</v>
      </c>
      <c r="M68" s="15" t="n">
        <f aca="false">ROUND(L68/K68*100,2)</f>
        <v>12.26</v>
      </c>
    </row>
    <row r="69" customFormat="false" ht="13.8" hidden="false" customHeight="false" outlineLevel="0" collapsed="false">
      <c r="A69" s="10" t="s">
        <v>186</v>
      </c>
      <c r="B69" s="11" t="s">
        <v>94</v>
      </c>
      <c r="C69" s="33" t="s">
        <v>16</v>
      </c>
      <c r="D69" s="33" t="s">
        <v>30</v>
      </c>
      <c r="E69" s="33" t="s">
        <v>46</v>
      </c>
      <c r="F69" s="33" t="s">
        <v>23</v>
      </c>
      <c r="G69" s="33" t="s">
        <v>24</v>
      </c>
      <c r="H69" s="33" t="s">
        <v>25</v>
      </c>
      <c r="I69" s="33" t="s">
        <v>172</v>
      </c>
      <c r="J69" s="34" t="s">
        <v>187</v>
      </c>
      <c r="K69" s="35" t="n">
        <f aca="false">K70</f>
        <v>1335300</v>
      </c>
      <c r="L69" s="35" t="n">
        <f aca="false">L70</f>
        <v>667650</v>
      </c>
      <c r="M69" s="15" t="n">
        <f aca="false">ROUND(L69/K69*100,2)</f>
        <v>50</v>
      </c>
    </row>
    <row r="70" customFormat="false" ht="18.75" hidden="false" customHeight="true" outlineLevel="0" collapsed="false">
      <c r="A70" s="10" t="s">
        <v>188</v>
      </c>
      <c r="B70" s="11" t="s">
        <v>94</v>
      </c>
      <c r="C70" s="33" t="s">
        <v>16</v>
      </c>
      <c r="D70" s="33" t="s">
        <v>30</v>
      </c>
      <c r="E70" s="33" t="s">
        <v>61</v>
      </c>
      <c r="F70" s="33" t="s">
        <v>189</v>
      </c>
      <c r="G70" s="33" t="s">
        <v>24</v>
      </c>
      <c r="H70" s="33" t="s">
        <v>25</v>
      </c>
      <c r="I70" s="33" t="s">
        <v>172</v>
      </c>
      <c r="J70" s="34" t="s">
        <v>190</v>
      </c>
      <c r="K70" s="35" t="n">
        <f aca="false">K71</f>
        <v>1335300</v>
      </c>
      <c r="L70" s="35" t="n">
        <f aca="false">L71</f>
        <v>667650</v>
      </c>
      <c r="M70" s="15" t="n">
        <f aca="false">ROUND(L70/K70*100,2)</f>
        <v>50</v>
      </c>
    </row>
    <row r="71" customFormat="false" ht="44.25" hidden="false" customHeight="true" outlineLevel="0" collapsed="false">
      <c r="A71" s="10" t="s">
        <v>191</v>
      </c>
      <c r="B71" s="11" t="s">
        <v>94</v>
      </c>
      <c r="C71" s="33" t="s">
        <v>16</v>
      </c>
      <c r="D71" s="33" t="s">
        <v>30</v>
      </c>
      <c r="E71" s="33" t="s">
        <v>61</v>
      </c>
      <c r="F71" s="33" t="s">
        <v>189</v>
      </c>
      <c r="G71" s="33" t="s">
        <v>46</v>
      </c>
      <c r="H71" s="33" t="s">
        <v>25</v>
      </c>
      <c r="I71" s="33" t="s">
        <v>172</v>
      </c>
      <c r="J71" s="34" t="s">
        <v>192</v>
      </c>
      <c r="K71" s="35" t="n">
        <f aca="false">SUM(K72)</f>
        <v>1335300</v>
      </c>
      <c r="L71" s="35" t="n">
        <f aca="false">SUM(L72)</f>
        <v>667650</v>
      </c>
      <c r="M71" s="15" t="n">
        <f aca="false">ROUND(L71/K71*100,2)</f>
        <v>50</v>
      </c>
      <c r="N71" s="28"/>
    </row>
    <row r="72" customFormat="false" ht="35.05" hidden="false" customHeight="false" outlineLevel="0" collapsed="false">
      <c r="A72" s="10" t="s">
        <v>193</v>
      </c>
      <c r="B72" s="11" t="s">
        <v>94</v>
      </c>
      <c r="C72" s="33" t="s">
        <v>16</v>
      </c>
      <c r="D72" s="33" t="s">
        <v>30</v>
      </c>
      <c r="E72" s="33" t="s">
        <v>61</v>
      </c>
      <c r="F72" s="33" t="s">
        <v>189</v>
      </c>
      <c r="G72" s="33" t="s">
        <v>46</v>
      </c>
      <c r="H72" s="33" t="s">
        <v>194</v>
      </c>
      <c r="I72" s="33" t="s">
        <v>172</v>
      </c>
      <c r="J72" s="34" t="s">
        <v>195</v>
      </c>
      <c r="K72" s="35" t="n">
        <v>1335300</v>
      </c>
      <c r="L72" s="15" t="n">
        <v>667650</v>
      </c>
      <c r="M72" s="15" t="n">
        <f aca="false">ROUND(L72/K72*100,2)</f>
        <v>50</v>
      </c>
    </row>
    <row r="73" customFormat="false" ht="23.85" hidden="false" customHeight="false" outlineLevel="0" collapsed="false">
      <c r="A73" s="10" t="s">
        <v>196</v>
      </c>
      <c r="B73" s="11" t="s">
        <v>94</v>
      </c>
      <c r="C73" s="33" t="s">
        <v>16</v>
      </c>
      <c r="D73" s="33" t="s">
        <v>30</v>
      </c>
      <c r="E73" s="33" t="s">
        <v>73</v>
      </c>
      <c r="F73" s="33" t="s">
        <v>23</v>
      </c>
      <c r="G73" s="33" t="s">
        <v>24</v>
      </c>
      <c r="H73" s="33" t="s">
        <v>25</v>
      </c>
      <c r="I73" s="33" t="s">
        <v>23</v>
      </c>
      <c r="J73" s="34" t="s">
        <v>197</v>
      </c>
      <c r="K73" s="35" t="n">
        <f aca="false">K74</f>
        <v>8305100</v>
      </c>
      <c r="L73" s="35" t="n">
        <f aca="false">L74</f>
        <v>0</v>
      </c>
      <c r="M73" s="15" t="n">
        <f aca="false">ROUND(L73/K73*100,2)</f>
        <v>0</v>
      </c>
    </row>
    <row r="74" customFormat="false" ht="13.8" hidden="true" customHeight="false" outlineLevel="0" collapsed="false">
      <c r="A74" s="10"/>
      <c r="B74" s="11" t="s">
        <v>94</v>
      </c>
      <c r="C74" s="33" t="s">
        <v>16</v>
      </c>
      <c r="D74" s="33" t="s">
        <v>30</v>
      </c>
      <c r="E74" s="33" t="s">
        <v>97</v>
      </c>
      <c r="F74" s="33" t="s">
        <v>23</v>
      </c>
      <c r="G74" s="33" t="s">
        <v>24</v>
      </c>
      <c r="H74" s="33" t="s">
        <v>25</v>
      </c>
      <c r="I74" s="33" t="s">
        <v>172</v>
      </c>
      <c r="J74" s="34"/>
      <c r="K74" s="35" t="n">
        <f aca="false">K75</f>
        <v>8305100</v>
      </c>
      <c r="L74" s="35" t="n">
        <f aca="false">L75</f>
        <v>0</v>
      </c>
      <c r="M74" s="35" t="n">
        <f aca="false">M75</f>
        <v>0</v>
      </c>
    </row>
    <row r="75" customFormat="false" ht="13.8" hidden="false" customHeight="false" outlineLevel="0" collapsed="false">
      <c r="A75" s="10" t="s">
        <v>198</v>
      </c>
      <c r="B75" s="11" t="s">
        <v>94</v>
      </c>
      <c r="C75" s="33" t="s">
        <v>16</v>
      </c>
      <c r="D75" s="33" t="s">
        <v>30</v>
      </c>
      <c r="E75" s="33" t="s">
        <v>97</v>
      </c>
      <c r="F75" s="33" t="s">
        <v>199</v>
      </c>
      <c r="G75" s="33" t="s">
        <v>24</v>
      </c>
      <c r="H75" s="33" t="s">
        <v>25</v>
      </c>
      <c r="I75" s="33" t="s">
        <v>172</v>
      </c>
      <c r="J75" s="34" t="s">
        <v>200</v>
      </c>
      <c r="K75" s="35" t="n">
        <f aca="false">K76</f>
        <v>8305100</v>
      </c>
      <c r="L75" s="35" t="n">
        <f aca="false">L76</f>
        <v>0</v>
      </c>
      <c r="M75" s="15" t="n">
        <f aca="false">ROUND(L75/K75*100,2)</f>
        <v>0</v>
      </c>
    </row>
    <row r="76" customFormat="false" ht="13.8" hidden="false" customHeight="false" outlineLevel="0" collapsed="false">
      <c r="A76" s="10" t="s">
        <v>201</v>
      </c>
      <c r="B76" s="11" t="s">
        <v>94</v>
      </c>
      <c r="C76" s="33" t="s">
        <v>16</v>
      </c>
      <c r="D76" s="33" t="s">
        <v>30</v>
      </c>
      <c r="E76" s="33" t="s">
        <v>97</v>
      </c>
      <c r="F76" s="33" t="s">
        <v>199</v>
      </c>
      <c r="G76" s="33" t="s">
        <v>46</v>
      </c>
      <c r="H76" s="33" t="s">
        <v>25</v>
      </c>
      <c r="I76" s="33" t="s">
        <v>172</v>
      </c>
      <c r="J76" s="34" t="s">
        <v>202</v>
      </c>
      <c r="K76" s="35" t="n">
        <f aca="false">K77+K78</f>
        <v>8305100</v>
      </c>
      <c r="L76" s="35" t="n">
        <f aca="false">L77</f>
        <v>0</v>
      </c>
      <c r="M76" s="15" t="n">
        <f aca="false">ROUND(L76/K76*100,2)</f>
        <v>0</v>
      </c>
    </row>
    <row r="77" customFormat="false" ht="46.25" hidden="false" customHeight="false" outlineLevel="0" collapsed="false">
      <c r="A77" s="10" t="s">
        <v>203</v>
      </c>
      <c r="B77" s="11" t="s">
        <v>94</v>
      </c>
      <c r="C77" s="33" t="s">
        <v>16</v>
      </c>
      <c r="D77" s="33" t="s">
        <v>30</v>
      </c>
      <c r="E77" s="33" t="s">
        <v>97</v>
      </c>
      <c r="F77" s="33" t="s">
        <v>199</v>
      </c>
      <c r="G77" s="33" t="s">
        <v>46</v>
      </c>
      <c r="H77" s="33" t="s">
        <v>204</v>
      </c>
      <c r="I77" s="33" t="s">
        <v>172</v>
      </c>
      <c r="J77" s="34" t="s">
        <v>205</v>
      </c>
      <c r="K77" s="35" t="n">
        <v>2665900</v>
      </c>
      <c r="L77" s="15" t="n">
        <v>0</v>
      </c>
      <c r="M77" s="15" t="n">
        <f aca="false">ROUND(L77/K77*100,2)</f>
        <v>0</v>
      </c>
    </row>
    <row r="78" customFormat="false" ht="102.2" hidden="false" customHeight="false" outlineLevel="0" collapsed="false">
      <c r="A78" s="10" t="s">
        <v>206</v>
      </c>
      <c r="B78" s="11" t="s">
        <v>94</v>
      </c>
      <c r="C78" s="33" t="s">
        <v>16</v>
      </c>
      <c r="D78" s="33" t="s">
        <v>30</v>
      </c>
      <c r="E78" s="33" t="s">
        <v>97</v>
      </c>
      <c r="F78" s="33" t="s">
        <v>199</v>
      </c>
      <c r="G78" s="33" t="s">
        <v>46</v>
      </c>
      <c r="H78" s="33" t="s">
        <v>207</v>
      </c>
      <c r="I78" s="33" t="s">
        <v>172</v>
      </c>
      <c r="J78" s="34" t="s">
        <v>208</v>
      </c>
      <c r="K78" s="35" t="n">
        <v>5639200</v>
      </c>
      <c r="L78" s="15" t="n">
        <v>0</v>
      </c>
      <c r="M78" s="15" t="n">
        <f aca="false">ROUND(L78/K78*100,2)</f>
        <v>0</v>
      </c>
    </row>
    <row r="79" customFormat="false" ht="34.5" hidden="false" customHeight="true" outlineLevel="0" collapsed="false">
      <c r="A79" s="10" t="s">
        <v>209</v>
      </c>
      <c r="B79" s="11" t="s">
        <v>94</v>
      </c>
      <c r="C79" s="33" t="s">
        <v>16</v>
      </c>
      <c r="D79" s="33" t="s">
        <v>30</v>
      </c>
      <c r="E79" s="33" t="s">
        <v>100</v>
      </c>
      <c r="F79" s="33" t="s">
        <v>23</v>
      </c>
      <c r="G79" s="33" t="s">
        <v>24</v>
      </c>
      <c r="H79" s="33" t="s">
        <v>25</v>
      </c>
      <c r="I79" s="33" t="s">
        <v>172</v>
      </c>
      <c r="J79" s="34" t="s">
        <v>210</v>
      </c>
      <c r="K79" s="35" t="n">
        <f aca="false">K83+K80</f>
        <v>432187</v>
      </c>
      <c r="L79" s="35" t="n">
        <f aca="false">L83+L80</f>
        <v>208000</v>
      </c>
      <c r="M79" s="15" t="n">
        <f aca="false">ROUND(L79/K79*100,2)</f>
        <v>48.13</v>
      </c>
    </row>
    <row r="80" customFormat="false" ht="34.5" hidden="false" customHeight="true" outlineLevel="0" collapsed="false">
      <c r="A80" s="10" t="s">
        <v>211</v>
      </c>
      <c r="B80" s="11" t="s">
        <v>94</v>
      </c>
      <c r="C80" s="33" t="s">
        <v>16</v>
      </c>
      <c r="D80" s="33" t="s">
        <v>30</v>
      </c>
      <c r="E80" s="33" t="s">
        <v>100</v>
      </c>
      <c r="F80" s="33" t="s">
        <v>212</v>
      </c>
      <c r="G80" s="33" t="s">
        <v>24</v>
      </c>
      <c r="H80" s="33" t="s">
        <v>25</v>
      </c>
      <c r="I80" s="33" t="s">
        <v>172</v>
      </c>
      <c r="J80" s="34" t="s">
        <v>213</v>
      </c>
      <c r="K80" s="35" t="n">
        <f aca="false">K81</f>
        <v>22922</v>
      </c>
      <c r="L80" s="35" t="n">
        <f aca="false">L81</f>
        <v>1000</v>
      </c>
      <c r="M80" s="15" t="n">
        <f aca="false">ROUND(L80/K80*100,2)</f>
        <v>4.36</v>
      </c>
    </row>
    <row r="81" customFormat="false" ht="36" hidden="false" customHeight="true" outlineLevel="0" collapsed="false">
      <c r="A81" s="10" t="s">
        <v>214</v>
      </c>
      <c r="B81" s="11" t="s">
        <v>94</v>
      </c>
      <c r="C81" s="33" t="s">
        <v>16</v>
      </c>
      <c r="D81" s="33" t="s">
        <v>30</v>
      </c>
      <c r="E81" s="33" t="s">
        <v>100</v>
      </c>
      <c r="F81" s="33" t="s">
        <v>212</v>
      </c>
      <c r="G81" s="33" t="s">
        <v>46</v>
      </c>
      <c r="H81" s="33" t="s">
        <v>25</v>
      </c>
      <c r="I81" s="33" t="s">
        <v>172</v>
      </c>
      <c r="J81" s="34" t="s">
        <v>215</v>
      </c>
      <c r="K81" s="35" t="n">
        <f aca="false">K82</f>
        <v>22922</v>
      </c>
      <c r="L81" s="35" t="n">
        <f aca="false">L82</f>
        <v>1000</v>
      </c>
      <c r="M81" s="15" t="n">
        <f aca="false">ROUND(L81/K81*100,2)</f>
        <v>4.36</v>
      </c>
    </row>
    <row r="82" customFormat="false" ht="69.75" hidden="false" customHeight="true" outlineLevel="0" collapsed="false">
      <c r="A82" s="10" t="s">
        <v>216</v>
      </c>
      <c r="B82" s="11" t="s">
        <v>94</v>
      </c>
      <c r="C82" s="33" t="s">
        <v>16</v>
      </c>
      <c r="D82" s="33" t="s">
        <v>30</v>
      </c>
      <c r="E82" s="33" t="s">
        <v>100</v>
      </c>
      <c r="F82" s="33" t="s">
        <v>212</v>
      </c>
      <c r="G82" s="33" t="s">
        <v>46</v>
      </c>
      <c r="H82" s="33" t="s">
        <v>217</v>
      </c>
      <c r="I82" s="33" t="s">
        <v>172</v>
      </c>
      <c r="J82" s="34" t="s">
        <v>218</v>
      </c>
      <c r="K82" s="35" t="n">
        <v>22922</v>
      </c>
      <c r="L82" s="35" t="n">
        <v>1000</v>
      </c>
      <c r="M82" s="15" t="n">
        <f aca="false">ROUND(L82/K82*100,2)</f>
        <v>4.36</v>
      </c>
    </row>
    <row r="83" customFormat="false" ht="44.25" hidden="false" customHeight="true" outlineLevel="0" collapsed="false">
      <c r="A83" s="10" t="s">
        <v>219</v>
      </c>
      <c r="B83" s="11" t="s">
        <v>94</v>
      </c>
      <c r="C83" s="33" t="s">
        <v>16</v>
      </c>
      <c r="D83" s="33" t="s">
        <v>30</v>
      </c>
      <c r="E83" s="33" t="s">
        <v>112</v>
      </c>
      <c r="F83" s="33" t="s">
        <v>220</v>
      </c>
      <c r="G83" s="33" t="s">
        <v>24</v>
      </c>
      <c r="H83" s="33" t="s">
        <v>25</v>
      </c>
      <c r="I83" s="33" t="s">
        <v>172</v>
      </c>
      <c r="J83" s="34" t="s">
        <v>221</v>
      </c>
      <c r="K83" s="35" t="n">
        <f aca="false">K84</f>
        <v>409265</v>
      </c>
      <c r="L83" s="35" t="n">
        <f aca="false">L84</f>
        <v>207000</v>
      </c>
      <c r="M83" s="15" t="n">
        <f aca="false">ROUND(L83/K83*100,2)</f>
        <v>50.58</v>
      </c>
    </row>
    <row r="84" customFormat="false" ht="46.25" hidden="false" customHeight="false" outlineLevel="0" collapsed="false">
      <c r="A84" s="10" t="s">
        <v>222</v>
      </c>
      <c r="B84" s="11" t="s">
        <v>94</v>
      </c>
      <c r="C84" s="33" t="s">
        <v>16</v>
      </c>
      <c r="D84" s="33" t="s">
        <v>30</v>
      </c>
      <c r="E84" s="33" t="s">
        <v>112</v>
      </c>
      <c r="F84" s="33" t="s">
        <v>220</v>
      </c>
      <c r="G84" s="33" t="s">
        <v>46</v>
      </c>
      <c r="H84" s="33" t="s">
        <v>25</v>
      </c>
      <c r="I84" s="33" t="s">
        <v>172</v>
      </c>
      <c r="J84" s="34" t="s">
        <v>223</v>
      </c>
      <c r="K84" s="35" t="n">
        <v>409265</v>
      </c>
      <c r="L84" s="15" t="n">
        <v>207000</v>
      </c>
      <c r="M84" s="15" t="n">
        <f aca="false">ROUND(L84/K84*100,2)</f>
        <v>50.58</v>
      </c>
    </row>
    <row r="85" customFormat="false" ht="18.75" hidden="false" customHeight="true" outlineLevel="0" collapsed="false">
      <c r="A85" s="10" t="s">
        <v>224</v>
      </c>
      <c r="B85" s="11" t="s">
        <v>94</v>
      </c>
      <c r="C85" s="33" t="s">
        <v>16</v>
      </c>
      <c r="D85" s="33" t="s">
        <v>30</v>
      </c>
      <c r="E85" s="33" t="s">
        <v>125</v>
      </c>
      <c r="F85" s="33" t="s">
        <v>23</v>
      </c>
      <c r="G85" s="33" t="s">
        <v>24</v>
      </c>
      <c r="H85" s="33" t="s">
        <v>25</v>
      </c>
      <c r="I85" s="33" t="s">
        <v>172</v>
      </c>
      <c r="J85" s="34" t="s">
        <v>225</v>
      </c>
      <c r="K85" s="35" t="n">
        <f aca="false">K86</f>
        <v>3138691</v>
      </c>
      <c r="L85" s="35" t="n">
        <f aca="false">L86</f>
        <v>744079</v>
      </c>
      <c r="M85" s="15" t="n">
        <f aca="false">ROUND(L85/K85*100,2)</f>
        <v>23.71</v>
      </c>
    </row>
    <row r="86" customFormat="false" ht="19.5" hidden="false" customHeight="true" outlineLevel="0" collapsed="false">
      <c r="A86" s="10" t="s">
        <v>226</v>
      </c>
      <c r="B86" s="11" t="s">
        <v>94</v>
      </c>
      <c r="C86" s="33" t="s">
        <v>16</v>
      </c>
      <c r="D86" s="33" t="s">
        <v>30</v>
      </c>
      <c r="E86" s="33" t="s">
        <v>147</v>
      </c>
      <c r="F86" s="33" t="s">
        <v>199</v>
      </c>
      <c r="G86" s="33" t="s">
        <v>24</v>
      </c>
      <c r="H86" s="33" t="s">
        <v>25</v>
      </c>
      <c r="I86" s="33" t="s">
        <v>172</v>
      </c>
      <c r="J86" s="34" t="s">
        <v>227</v>
      </c>
      <c r="K86" s="35" t="n">
        <f aca="false">K87</f>
        <v>3138691</v>
      </c>
      <c r="L86" s="35" t="n">
        <f aca="false">L87</f>
        <v>744079</v>
      </c>
      <c r="M86" s="15" t="n">
        <f aca="false">ROUND(L86/K86*100,2)</f>
        <v>23.71</v>
      </c>
    </row>
    <row r="87" customFormat="false" ht="29.25" hidden="false" customHeight="true" outlineLevel="0" collapsed="false">
      <c r="A87" s="10" t="s">
        <v>228</v>
      </c>
      <c r="B87" s="11" t="s">
        <v>94</v>
      </c>
      <c r="C87" s="33" t="s">
        <v>16</v>
      </c>
      <c r="D87" s="33" t="s">
        <v>30</v>
      </c>
      <c r="E87" s="33" t="s">
        <v>147</v>
      </c>
      <c r="F87" s="33" t="s">
        <v>199</v>
      </c>
      <c r="G87" s="33" t="s">
        <v>46</v>
      </c>
      <c r="H87" s="33" t="s">
        <v>25</v>
      </c>
      <c r="I87" s="33" t="s">
        <v>172</v>
      </c>
      <c r="J87" s="34" t="s">
        <v>229</v>
      </c>
      <c r="K87" s="35" t="n">
        <f aca="false">SUM(K88:K94)</f>
        <v>3138691</v>
      </c>
      <c r="L87" s="35" t="n">
        <f aca="false">SUM(L88:L94)</f>
        <v>744079</v>
      </c>
      <c r="M87" s="15" t="n">
        <f aca="false">ROUND(L87/K87*100,2)</f>
        <v>23.71</v>
      </c>
    </row>
    <row r="88" customFormat="false" ht="42.6" hidden="false" customHeight="true" outlineLevel="0" collapsed="false">
      <c r="A88" s="10" t="s">
        <v>230</v>
      </c>
      <c r="B88" s="11" t="s">
        <v>94</v>
      </c>
      <c r="C88" s="33" t="s">
        <v>16</v>
      </c>
      <c r="D88" s="33" t="s">
        <v>30</v>
      </c>
      <c r="E88" s="33" t="s">
        <v>147</v>
      </c>
      <c r="F88" s="33" t="s">
        <v>199</v>
      </c>
      <c r="G88" s="33" t="s">
        <v>46</v>
      </c>
      <c r="H88" s="33" t="s">
        <v>231</v>
      </c>
      <c r="I88" s="33" t="s">
        <v>172</v>
      </c>
      <c r="J88" s="34" t="s">
        <v>232</v>
      </c>
      <c r="K88" s="35" t="n">
        <v>332279</v>
      </c>
      <c r="L88" s="35" t="n">
        <v>332279</v>
      </c>
      <c r="M88" s="15" t="n">
        <f aca="false">ROUND(L88/K88*100,2)</f>
        <v>100</v>
      </c>
    </row>
    <row r="89" customFormat="false" ht="76.5" hidden="false" customHeight="true" outlineLevel="0" collapsed="false">
      <c r="A89" s="10" t="s">
        <v>233</v>
      </c>
      <c r="B89" s="11" t="s">
        <v>94</v>
      </c>
      <c r="C89" s="33" t="s">
        <v>16</v>
      </c>
      <c r="D89" s="33" t="s">
        <v>30</v>
      </c>
      <c r="E89" s="33" t="s">
        <v>147</v>
      </c>
      <c r="F89" s="33" t="s">
        <v>199</v>
      </c>
      <c r="G89" s="33" t="s">
        <v>46</v>
      </c>
      <c r="H89" s="33" t="s">
        <v>234</v>
      </c>
      <c r="I89" s="33" t="s">
        <v>172</v>
      </c>
      <c r="J89" s="36" t="s">
        <v>235</v>
      </c>
      <c r="K89" s="35" t="n">
        <v>268236</v>
      </c>
      <c r="L89" s="35" t="n">
        <v>54300</v>
      </c>
      <c r="M89" s="15" t="n">
        <f aca="false">ROUND(L89/K89*100,2)</f>
        <v>20.24</v>
      </c>
    </row>
    <row r="90" customFormat="false" ht="43.35" hidden="false" customHeight="true" outlineLevel="0" collapsed="false">
      <c r="A90" s="10" t="s">
        <v>236</v>
      </c>
      <c r="B90" s="11" t="s">
        <v>94</v>
      </c>
      <c r="C90" s="33" t="s">
        <v>16</v>
      </c>
      <c r="D90" s="33" t="s">
        <v>30</v>
      </c>
      <c r="E90" s="33" t="s">
        <v>147</v>
      </c>
      <c r="F90" s="33" t="s">
        <v>199</v>
      </c>
      <c r="G90" s="33" t="s">
        <v>46</v>
      </c>
      <c r="H90" s="33" t="s">
        <v>237</v>
      </c>
      <c r="I90" s="33" t="s">
        <v>172</v>
      </c>
      <c r="J90" s="34" t="s">
        <v>238</v>
      </c>
      <c r="K90" s="35" t="n">
        <v>269500</v>
      </c>
      <c r="L90" s="35" t="n">
        <v>269500</v>
      </c>
      <c r="M90" s="15" t="n">
        <f aca="false">ROUND(L90/K90*100,2)</f>
        <v>100</v>
      </c>
    </row>
    <row r="91" customFormat="false" ht="43.35" hidden="false" customHeight="true" outlineLevel="0" collapsed="false">
      <c r="A91" s="10" t="s">
        <v>239</v>
      </c>
      <c r="B91" s="11" t="s">
        <v>94</v>
      </c>
      <c r="C91" s="33" t="s">
        <v>16</v>
      </c>
      <c r="D91" s="33" t="s">
        <v>30</v>
      </c>
      <c r="E91" s="33" t="s">
        <v>147</v>
      </c>
      <c r="F91" s="33" t="s">
        <v>199</v>
      </c>
      <c r="G91" s="33" t="s">
        <v>46</v>
      </c>
      <c r="H91" s="33" t="s">
        <v>240</v>
      </c>
      <c r="I91" s="33" t="s">
        <v>172</v>
      </c>
      <c r="J91" s="34" t="s">
        <v>241</v>
      </c>
      <c r="K91" s="35" t="n">
        <v>560300</v>
      </c>
      <c r="L91" s="35" t="n">
        <v>0</v>
      </c>
      <c r="M91" s="15" t="n">
        <f aca="false">ROUND(L91/K91*100,2)</f>
        <v>0</v>
      </c>
    </row>
    <row r="92" customFormat="false" ht="47.85" hidden="false" customHeight="true" outlineLevel="0" collapsed="false">
      <c r="A92" s="10" t="s">
        <v>242</v>
      </c>
      <c r="B92" s="11" t="s">
        <v>94</v>
      </c>
      <c r="C92" s="33" t="s">
        <v>16</v>
      </c>
      <c r="D92" s="33" t="s">
        <v>30</v>
      </c>
      <c r="E92" s="33" t="s">
        <v>147</v>
      </c>
      <c r="F92" s="33" t="s">
        <v>199</v>
      </c>
      <c r="G92" s="33" t="s">
        <v>46</v>
      </c>
      <c r="H92" s="33" t="s">
        <v>243</v>
      </c>
      <c r="I92" s="33" t="s">
        <v>172</v>
      </c>
      <c r="J92" s="34" t="s">
        <v>244</v>
      </c>
      <c r="K92" s="35" t="n">
        <v>1374196</v>
      </c>
      <c r="L92" s="35" t="n">
        <v>0</v>
      </c>
      <c r="M92" s="15" t="n">
        <f aca="false">ROUND(L92/K92*100,2)</f>
        <v>0</v>
      </c>
    </row>
    <row r="93" customFormat="false" ht="47.85" hidden="false" customHeight="true" outlineLevel="0" collapsed="false">
      <c r="A93" s="10" t="s">
        <v>245</v>
      </c>
      <c r="B93" s="11" t="s">
        <v>94</v>
      </c>
      <c r="C93" s="33" t="s">
        <v>16</v>
      </c>
      <c r="D93" s="33" t="s">
        <v>30</v>
      </c>
      <c r="E93" s="33" t="s">
        <v>147</v>
      </c>
      <c r="F93" s="33" t="s">
        <v>199</v>
      </c>
      <c r="G93" s="33" t="s">
        <v>46</v>
      </c>
      <c r="H93" s="33" t="s">
        <v>246</v>
      </c>
      <c r="I93" s="33" t="s">
        <v>172</v>
      </c>
      <c r="J93" s="34" t="s">
        <v>247</v>
      </c>
      <c r="K93" s="35" t="n">
        <v>13100</v>
      </c>
      <c r="L93" s="35" t="n">
        <v>0</v>
      </c>
      <c r="M93" s="15" t="n">
        <f aca="false">ROUND(L93/K93*100,2)</f>
        <v>0</v>
      </c>
    </row>
    <row r="94" customFormat="false" ht="49.35" hidden="false" customHeight="true" outlineLevel="0" collapsed="false">
      <c r="A94" s="10" t="s">
        <v>248</v>
      </c>
      <c r="B94" s="11" t="s">
        <v>94</v>
      </c>
      <c r="C94" s="33" t="s">
        <v>16</v>
      </c>
      <c r="D94" s="33" t="s">
        <v>30</v>
      </c>
      <c r="E94" s="33" t="s">
        <v>147</v>
      </c>
      <c r="F94" s="33" t="s">
        <v>199</v>
      </c>
      <c r="G94" s="33" t="s">
        <v>46</v>
      </c>
      <c r="H94" s="33" t="s">
        <v>249</v>
      </c>
      <c r="I94" s="33" t="s">
        <v>172</v>
      </c>
      <c r="J94" s="34" t="s">
        <v>250</v>
      </c>
      <c r="K94" s="35" t="n">
        <v>321080</v>
      </c>
      <c r="L94" s="35" t="n">
        <v>88000</v>
      </c>
      <c r="M94" s="15" t="n">
        <f aca="false">ROUND(L94/K94*100,2)</f>
        <v>27.41</v>
      </c>
    </row>
    <row r="95" customFormat="false" ht="23.85" hidden="true" customHeight="false" outlineLevel="0" collapsed="false">
      <c r="A95" s="10" t="s">
        <v>182</v>
      </c>
      <c r="B95" s="11" t="s">
        <v>94</v>
      </c>
      <c r="C95" s="33" t="s">
        <v>16</v>
      </c>
      <c r="D95" s="33" t="s">
        <v>145</v>
      </c>
      <c r="E95" s="33" t="s">
        <v>24</v>
      </c>
      <c r="F95" s="33" t="s">
        <v>23</v>
      </c>
      <c r="G95" s="33" t="s">
        <v>24</v>
      </c>
      <c r="H95" s="33" t="s">
        <v>25</v>
      </c>
      <c r="I95" s="33" t="s">
        <v>23</v>
      </c>
      <c r="J95" s="34" t="s">
        <v>251</v>
      </c>
      <c r="K95" s="35" t="n">
        <f aca="false">K96</f>
        <v>0</v>
      </c>
      <c r="L95" s="35" t="n">
        <f aca="false">L96</f>
        <v>0</v>
      </c>
      <c r="M95" s="35" t="n">
        <f aca="false">M96</f>
        <v>0</v>
      </c>
    </row>
    <row r="96" customFormat="false" ht="35.05" hidden="true" customHeight="false" outlineLevel="0" collapsed="false">
      <c r="A96" s="10" t="s">
        <v>184</v>
      </c>
      <c r="B96" s="11" t="s">
        <v>94</v>
      </c>
      <c r="C96" s="33" t="s">
        <v>16</v>
      </c>
      <c r="D96" s="33" t="s">
        <v>145</v>
      </c>
      <c r="E96" s="33" t="s">
        <v>68</v>
      </c>
      <c r="F96" s="33" t="s">
        <v>23</v>
      </c>
      <c r="G96" s="33" t="s">
        <v>46</v>
      </c>
      <c r="H96" s="33" t="s">
        <v>25</v>
      </c>
      <c r="I96" s="33" t="s">
        <v>172</v>
      </c>
      <c r="J96" s="34" t="s">
        <v>252</v>
      </c>
      <c r="K96" s="35" t="n">
        <f aca="false">K97</f>
        <v>0</v>
      </c>
      <c r="L96" s="35" t="n">
        <f aca="false">L97</f>
        <v>0</v>
      </c>
      <c r="M96" s="35" t="n">
        <f aca="false">M97</f>
        <v>0</v>
      </c>
    </row>
    <row r="97" customFormat="false" ht="14.1" hidden="true" customHeight="true" outlineLevel="0" collapsed="false">
      <c r="A97" s="10" t="s">
        <v>186</v>
      </c>
      <c r="B97" s="11" t="s">
        <v>94</v>
      </c>
      <c r="C97" s="33" t="s">
        <v>16</v>
      </c>
      <c r="D97" s="33" t="s">
        <v>145</v>
      </c>
      <c r="E97" s="33" t="s">
        <v>68</v>
      </c>
      <c r="F97" s="33" t="s">
        <v>37</v>
      </c>
      <c r="G97" s="33" t="s">
        <v>46</v>
      </c>
      <c r="H97" s="33" t="s">
        <v>25</v>
      </c>
      <c r="I97" s="33" t="s">
        <v>172</v>
      </c>
      <c r="J97" s="34" t="s">
        <v>252</v>
      </c>
      <c r="K97" s="35"/>
      <c r="L97" s="15"/>
      <c r="M97" s="15"/>
    </row>
    <row r="98" customFormat="false" ht="13.8" hidden="false" customHeight="false" outlineLevel="0" collapsed="false">
      <c r="A98" s="10" t="s">
        <v>253</v>
      </c>
      <c r="B98" s="33"/>
      <c r="C98" s="33"/>
      <c r="D98" s="33"/>
      <c r="E98" s="33"/>
      <c r="F98" s="33"/>
      <c r="G98" s="33"/>
      <c r="H98" s="33"/>
      <c r="I98" s="33"/>
      <c r="J98" s="34" t="s">
        <v>254</v>
      </c>
      <c r="K98" s="35" t="n">
        <f aca="false">K67+K11</f>
        <v>26645674.76</v>
      </c>
      <c r="L98" s="35" t="n">
        <f aca="false">L67+L11</f>
        <v>8616512.54</v>
      </c>
      <c r="M98" s="15" t="n">
        <f aca="false">ROUND(L98/K98*100,2)</f>
        <v>32.34</v>
      </c>
    </row>
  </sheetData>
  <mergeCells count="12">
    <mergeCell ref="J1:M1"/>
    <mergeCell ref="J2:M2"/>
    <mergeCell ref="A4:M4"/>
    <mergeCell ref="A7:A9"/>
    <mergeCell ref="B7:I7"/>
    <mergeCell ref="J7:J9"/>
    <mergeCell ref="K7:K9"/>
    <mergeCell ref="L7:L9"/>
    <mergeCell ref="M7:M9"/>
    <mergeCell ref="B8:B9"/>
    <mergeCell ref="C8:G8"/>
    <mergeCell ref="H8:I8"/>
  </mergeCells>
  <printOptions headings="false" gridLines="false" gridLinesSet="true" horizontalCentered="false" verticalCentered="false"/>
  <pageMargins left="0.7" right="0.225" top="0.75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544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2022-07-13T13:16:25Z</cp:lastPrinted>
  <dcterms:modified xsi:type="dcterms:W3CDTF">2022-07-19T11:10:25Z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