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9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Прил 9 к МП" sheetId="1" state="visible" r:id="rId2"/>
    <sheet name="Приложение 10 к МП" sheetId="2" state="visible" r:id="rId3"/>
    <sheet name="Прил.1 к ПП 1" sheetId="3" state="visible" r:id="rId4"/>
    <sheet name="Прил.3 к Пр" sheetId="4" state="visible" r:id="rId5"/>
    <sheet name="Прил.2 к пп 1" sheetId="5" state="visible" r:id="rId6"/>
    <sheet name="Прил.1 к ПП 2" sheetId="6" state="visible" r:id="rId7"/>
    <sheet name="Прил.2 к пп 2" sheetId="7" state="visible" r:id="rId8"/>
    <sheet name="Прил.1 к ПП 3" sheetId="8" state="visible" r:id="rId9"/>
    <sheet name="Прил.2 к пп 3" sheetId="9" state="visible" r:id="rId10"/>
    <sheet name="Прил.1 к ПП 4" sheetId="10" state="visible" r:id="rId11"/>
    <sheet name="Прил.2 к пп 4" sheetId="11" state="visible" r:id="rId12"/>
    <sheet name="прил 1 ПП 5" sheetId="12" state="visible" r:id="rId13"/>
    <sheet name="Прил.2 к пп 5" sheetId="13" state="visible" r:id="rId14"/>
    <sheet name="Лист1" sheetId="14" state="visible" r:id="rId15"/>
    <sheet name="Лист1 (2)" sheetId="15" state="visible" r:id="rId16"/>
  </sheets>
  <definedNames>
    <definedName function="false" hidden="false" localSheetId="13" name="_xlnm.Print_Area" vbProcedure="false">Лист1!$A$1:$G$14</definedName>
    <definedName function="false" hidden="false" localSheetId="14" name="_xlnm.Print_Area" vbProcedure="false">'Лист1 (2)'!$A$1:$G$14</definedName>
    <definedName function="false" hidden="false" localSheetId="5" name="_xlnm.Print_Area" vbProcedure="false">'Прил.1 к ПП 2'!$A$3:$H$9</definedName>
    <definedName function="false" hidden="false" localSheetId="6" name="_xlnm.Print_Area" vbProcedure="false">'Прил.2 к пп 2'!$A$1:$L$41</definedName>
    <definedName function="false" hidden="false" localSheetId="6" name="_xlnm.Print_Area_0" vbProcedure="false">'Прил.2 к пп 2'!$A$7:$L$41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<sst xmlns="http://schemas.openxmlformats.org/spreadsheetml/2006/main" count="583" uniqueCount="271">
  <si>
    <t xml:space="preserve">Приложение № 9</t>
  </si>
  <si>
    <t xml:space="preserve">     к муниципальной </t>
  </si>
  <si>
    <t xml:space="preserve">     программе «Социально-экономическое </t>
  </si>
  <si>
    <t xml:space="preserve">     развитие Селиванихинского сельсовета </t>
  </si>
  <si>
    <t xml:space="preserve">     Минусинского района» </t>
  </si>
  <si>
    <t xml:space="preserve">ИНФОРМАЦИЯ</t>
  </si>
  <si>
    <t xml:space="preserve">О РЕСУРСНОМ ОБЕСПЕЧЕНИИ МУНИЦИПАЛЬНОЙ ПРОГРАММЫ</t>
  </si>
  <si>
    <t xml:space="preserve">СЕЛИВАНИХИНСКОГО СЕЛЬСОВЕТА ЗА СЧЕТ СРЕДСТВ БЮДЖЕТА ПОСЕЛЕНИЯ,</t>
  </si>
  <si>
    <t xml:space="preserve">В ТОМ ЧИСЛЕ СРЕДСТВ, ПОСТУПИВШИХ ИЗ БЮДЖЕТОВ ДРУГИХ УРОВНЕЙ</t>
  </si>
  <si>
    <t xml:space="preserve">БЮДЖЕТНОЙ СИСТЕМЫ И БЮДЖЕТОВ </t>
  </si>
  <si>
    <t xml:space="preserve">ВНЕБЮДЖЕТНЫХ ФОНДОВ</t>
  </si>
  <si>
    <t xml:space="preserve">№ п/п</t>
  </si>
  <si>
    <t xml:space="preserve">Статус (муниципальная программа Минусинского района, подпрограмма)</t>
  </si>
  <si>
    <t xml:space="preserve">Наименование муниципальной программы Минусинского района, подпрограммы</t>
  </si>
  <si>
    <t xml:space="preserve">Наименование главного распорядителя бюджетных средств (далее - ГРБС)</t>
  </si>
  <si>
    <t xml:space="preserve">Код бюджетной классификации</t>
  </si>
  <si>
    <t xml:space="preserve">Очередной 2025 финансовый год</t>
  </si>
  <si>
    <t xml:space="preserve">1-й 2026 год планового периода</t>
  </si>
  <si>
    <t xml:space="preserve">2-й 2027 год планового периода</t>
  </si>
  <si>
    <t xml:space="preserve">Итого на очередной финансовый год и плановый период</t>
  </si>
  <si>
    <t xml:space="preserve">ГРБС</t>
  </si>
  <si>
    <t xml:space="preserve">РзПр</t>
  </si>
  <si>
    <t xml:space="preserve">ЦСР</t>
  </si>
  <si>
    <t xml:space="preserve">ВР</t>
  </si>
  <si>
    <t xml:space="preserve">план</t>
  </si>
  <si>
    <t xml:space="preserve">1</t>
  </si>
  <si>
    <t xml:space="preserve">2</t>
  </si>
  <si>
    <t xml:space="preserve">3</t>
  </si>
  <si>
    <t xml:space="preserve">4</t>
  </si>
  <si>
    <t xml:space="preserve">5</t>
  </si>
  <si>
    <t xml:space="preserve">6</t>
  </si>
  <si>
    <t xml:space="preserve">7</t>
  </si>
  <si>
    <t xml:space="preserve">8</t>
  </si>
  <si>
    <t xml:space="preserve">1.</t>
  </si>
  <si>
    <t xml:space="preserve">Муниципальная программа сельсовета</t>
  </si>
  <si>
    <t xml:space="preserve">Социально-экономическое развитие сельсовета </t>
  </si>
  <si>
    <t xml:space="preserve">всего расходные обязательства по муниципальной программе </t>
  </si>
  <si>
    <t xml:space="preserve">X</t>
  </si>
  <si>
    <t xml:space="preserve">в том числе по ГРБС:</t>
  </si>
  <si>
    <t xml:space="preserve">Администрация Селиванихинского сельсовета</t>
  </si>
  <si>
    <t xml:space="preserve">1.1.</t>
  </si>
  <si>
    <t xml:space="preserve">Подпрограмма 1</t>
  </si>
  <si>
    <t xml:space="preserve">Защита населения и территории сельсовета от чрезвычайных ситуаций и стихийных бедствия, пожаров</t>
  </si>
  <si>
    <t xml:space="preserve">всего расходные обязательства по подпрограмме муниципальной программы </t>
  </si>
  <si>
    <t xml:space="preserve">1.2. </t>
  </si>
  <si>
    <t xml:space="preserve">Подпрограмма 2</t>
  </si>
  <si>
    <t xml:space="preserve">Благоустройство и поддержка жилищно-коммунального хозяйства</t>
  </si>
  <si>
    <t xml:space="preserve">1.3. </t>
  </si>
  <si>
    <t xml:space="preserve">Подпрограмма 3</t>
  </si>
  <si>
    <t xml:space="preserve">1.4.</t>
  </si>
  <si>
    <t xml:space="preserve">Подпрограмма 4</t>
  </si>
  <si>
    <t xml:space="preserve">Управление муниципальными финансами сельсовета</t>
  </si>
  <si>
    <t xml:space="preserve">1.5.</t>
  </si>
  <si>
    <t xml:space="preserve">Подпрограмма 5</t>
  </si>
  <si>
    <t xml:space="preserve">Приложение №10</t>
  </si>
  <si>
    <t xml:space="preserve">     к муниципальной  программе «Социально-экономическое </t>
  </si>
  <si>
    <t xml:space="preserve">     развитие Селиванихинского сельсовета Минусинского района» </t>
  </si>
  <si>
    <t xml:space="preserve">ИНФОРМАЦИЯ      </t>
  </si>
  <si>
    <t xml:space="preserve">ОБ ИСТОЧНИКАХ ФИНАНСИРОВАНИЯ ПОДПРОГРАММ, ОТДЕЛЬНЫХ</t>
  </si>
  <si>
    <t xml:space="preserve">МЕРОПРИЯТИЙ МУНИЦИПАЛЬНОЙ ПРОГРАММЫ СЕЛИВАНИХИНСКОГО СЕЛЬСОВЕТА</t>
  </si>
  <si>
    <t xml:space="preserve">(СРЕДСТВА БЮДЖЕТА ПОСЕЛЕНИЯ, В ТОМ ЧИСЛЕ СРЕДСТВА,</t>
  </si>
  <si>
    <t xml:space="preserve">ПОСТУПИВШИЕ ИЗ БЮДЖЕТОВ ДРУГИХ УРОВНЕЙ БЮДЖЕТНОЙ СИСТЕМЫ,</t>
  </si>
  <si>
    <t xml:space="preserve"> БЮДЖЕТОВ ВНЕБЮДЖЕТНЫХ ФОНДОВ)</t>
  </si>
  <si>
    <t xml:space="preserve">Уровень бюджетной системы/</t>
  </si>
  <si>
    <t xml:space="preserve">источники финансирования</t>
  </si>
  <si>
    <t xml:space="preserve">Муниципальная программа </t>
  </si>
  <si>
    <t xml:space="preserve">всего</t>
  </si>
  <si>
    <t xml:space="preserve">в том числе:</t>
  </si>
  <si>
    <t xml:space="preserve">федеральный бюджет </t>
  </si>
  <si>
    <t xml:space="preserve">краевой бюджет</t>
  </si>
  <si>
    <t xml:space="preserve">бюджет поселения</t>
  </si>
  <si>
    <t xml:space="preserve">районный бюджет</t>
  </si>
  <si>
    <t xml:space="preserve">средства физических лиц</t>
  </si>
  <si>
    <t xml:space="preserve">средства юридических лиц</t>
  </si>
  <si>
    <t xml:space="preserve">Защита населения и территории сельсовета от чрезвычайных ситуаций и стихийных бедствий, пожаров</t>
  </si>
  <si>
    <t xml:space="preserve">Поддержка развития социальной сферы</t>
  </si>
  <si>
    <t xml:space="preserve">Управление муниципальными финансами</t>
  </si>
  <si>
    <t xml:space="preserve">Профилактика терроризма и экстремизма на территории Селиванихинского сельсовета</t>
  </si>
  <si>
    <t xml:space="preserve">N п/п</t>
  </si>
  <si>
    <t xml:space="preserve">Цель, показатели результативности</t>
  </si>
  <si>
    <t xml:space="preserve">Единица измерения</t>
  </si>
  <si>
    <t xml:space="preserve">Источник информации</t>
  </si>
  <si>
    <t xml:space="preserve">Годы реализации подпрограммы</t>
  </si>
  <si>
    <t xml:space="preserve">текущий финансовый 2022 год</t>
  </si>
  <si>
    <t xml:space="preserve">очередной финансовый 2023 год</t>
  </si>
  <si>
    <t xml:space="preserve">1-й 2024 год планового периода</t>
  </si>
  <si>
    <t xml:space="preserve">2-й 2025 год планового периода</t>
  </si>
  <si>
    <t xml:space="preserve">2026 год</t>
  </si>
  <si>
    <t xml:space="preserve">2028 год</t>
  </si>
  <si>
    <t xml:space="preserve">2030 год</t>
  </si>
  <si>
    <t xml:space="preserve">Цель подпрограммы: Защита населения и территории Селиванихинского сельсовета от чрезвычайных ситуаций и стихийных бедствий</t>
  </si>
  <si>
    <t xml:space="preserve">Число погибших и пострадавших в результате различных чрезвычайных ситуаций</t>
  </si>
  <si>
    <t xml:space="preserve">чел.</t>
  </si>
  <si>
    <t xml:space="preserve">Сведения ОНД МЧС России</t>
  </si>
  <si>
    <t xml:space="preserve">не более 1</t>
  </si>
  <si>
    <t xml:space="preserve">2.</t>
  </si>
  <si>
    <t xml:space="preserve">Развитие и укрепление материально-технической базы общественных объединений пожарной охраны</t>
  </si>
  <si>
    <t xml:space="preserve">%</t>
  </si>
  <si>
    <t xml:space="preserve">Отчётность бухгалтерии</t>
  </si>
  <si>
    <t xml:space="preserve">№  п/п</t>
  </si>
  <si>
    <t xml:space="preserve">Цели, задачи, показатели</t>
  </si>
  <si>
    <t xml:space="preserve">Ед. изм-я</t>
  </si>
  <si>
    <t xml:space="preserve">Вес показателя</t>
  </si>
  <si>
    <t xml:space="preserve">Источник информирования</t>
  </si>
  <si>
    <t xml:space="preserve">2014 год</t>
  </si>
  <si>
    <t xml:space="preserve">2015 год</t>
  </si>
  <si>
    <t xml:space="preserve">2016 год</t>
  </si>
  <si>
    <t xml:space="preserve">2017 год</t>
  </si>
  <si>
    <t xml:space="preserve">2018 год</t>
  </si>
  <si>
    <t xml:space="preserve">2019 год</t>
  </si>
  <si>
    <t xml:space="preserve">2020 год</t>
  </si>
  <si>
    <t xml:space="preserve">2021 год</t>
  </si>
  <si>
    <t xml:space="preserve">2022 год</t>
  </si>
  <si>
    <t xml:space="preserve">2023 год</t>
  </si>
  <si>
    <t xml:space="preserve">2024 год</t>
  </si>
  <si>
    <t xml:space="preserve">2025 год</t>
  </si>
  <si>
    <t xml:space="preserve">Цель Создание условий для стабильного социального и экономического развития жизни населения Городокского сельсовета</t>
  </si>
  <si>
    <t xml:space="preserve">Доля населения, удовлетворенного деятельностью органов местного самоуправления, в общей численности опрошенных</t>
  </si>
  <si>
    <t xml:space="preserve">ежегодный опрос населения</t>
  </si>
  <si>
    <t xml:space="preserve">Доля собственных доходов муниципального образования в общем объеме доходов муниципального образования </t>
  </si>
  <si>
    <t xml:space="preserve">отчет об исполнении бюджета</t>
  </si>
  <si>
    <t xml:space="preserve">1.1</t>
  </si>
  <si>
    <t xml:space="preserve">Задача 1 Предупреждение и ликвидация последствий чрезвычайных ситуаций и стихийных бедствий природного и техногенного характера, пожаров</t>
  </si>
  <si>
    <t xml:space="preserve">1.1.1</t>
  </si>
  <si>
    <t xml:space="preserve">Подпрограмма 1 «Защита населения и территории сельсовета от чрезвычайных ситуаций и стихийных бедствий, пожаров»</t>
  </si>
  <si>
    <t xml:space="preserve">не    более 1</t>
  </si>
  <si>
    <t xml:space="preserve">1.2</t>
  </si>
  <si>
    <t xml:space="preserve">Задача 2  Создание условий для устойчивого и эффективного развития инфраструктуры и систем жизнеобеспечения  </t>
  </si>
  <si>
    <t xml:space="preserve">1.2.1</t>
  </si>
  <si>
    <t xml:space="preserve">Подпрограмма 2 «Благоустройство и поддержка жилищно-коммунального хозяйства»</t>
  </si>
  <si>
    <t xml:space="preserve">Протяженность автомобильных дорог общего пользования местного значения, не отвечающих нормативным требованиям</t>
  </si>
  <si>
    <t xml:space="preserve">км</t>
  </si>
  <si>
    <t xml:space="preserve">Форма № 1-МО</t>
  </si>
  <si>
    <t xml:space="preserve">Доля протяженности освещенных частей улиц, проездов, набережных в общей протяженности улиц, проездов, набережных</t>
  </si>
  <si>
    <t xml:space="preserve">1.3</t>
  </si>
  <si>
    <t xml:space="preserve">Задача 3 Создание условий для развития и успешного функционирования системы отраслей социальной сферы</t>
  </si>
  <si>
    <t xml:space="preserve">1.3.1</t>
  </si>
  <si>
    <t xml:space="preserve">Подпрограмма 3 «Поддержка и развития социальной сферы»</t>
  </si>
  <si>
    <t xml:space="preserve">Доля населения, систематически занимающегося физической культурой и спортом</t>
  </si>
  <si>
    <t xml:space="preserve">Отчетность о численности участников спортивных формирований</t>
  </si>
  <si>
    <t xml:space="preserve">Доля населения, участвующих в культурно-досуговых мероприятиях в общей численности населения</t>
  </si>
  <si>
    <t xml:space="preserve">Отчетность о численности участников культурных формирований</t>
  </si>
  <si>
    <t xml:space="preserve">1.4</t>
  </si>
  <si>
    <t xml:space="preserve">Задача 4 Создание условий для эффективного, ответственного и прозрачного управления финансовыми ресурсами в рамках выполнения установленных функций, повышение эффективности расходов бюджета Городокского сельсовета</t>
  </si>
  <si>
    <t xml:space="preserve">1.4.1</t>
  </si>
  <si>
    <t xml:space="preserve">Подпрограмма 4 «Управление муниципальными финансами сельсовета»</t>
  </si>
  <si>
    <t xml:space="preserve">Доля налоговых и неналоговых доходов бюджетов поселений в общем объеме собственных доходов </t>
  </si>
  <si>
    <t xml:space="preserve">планируемый норматив социально-экономического развития</t>
  </si>
  <si>
    <t xml:space="preserve">Обеспечение исполнения расходных обязательств (за исключением безвозмездных поступлений) </t>
  </si>
  <si>
    <t xml:space="preserve">Доля расходов сельского бюджета, формируемых в рамках муниципальных программ </t>
  </si>
  <si>
    <t xml:space="preserve">Цели, задачи, мероприятия подпрограммы</t>
  </si>
  <si>
    <t xml:space="preserve">Расходы по годам реализации программы (тыс. руб.)</t>
  </si>
  <si>
    <t xml:space="preserve">Ожидаемый непосредственный результат (краткое описание) от реализации подпрограммного мероприятия (в том числе в натуральном выражении)</t>
  </si>
  <si>
    <t xml:space="preserve">итого на очередной финансовый год и плановый период</t>
  </si>
  <si>
    <t xml:space="preserve">Цель подпрограммы:  Защита населения и территории Селиванихинского сельсовета от чрезвычайных ситуаций и стихийных бедствий</t>
  </si>
  <si>
    <t xml:space="preserve">Задача 1: Защита населения от чрезвычайных ситуаций и стихийных бедствий природного и техногенного характера</t>
  </si>
  <si>
    <t xml:space="preserve">Задача 1</t>
  </si>
  <si>
    <t xml:space="preserve">Мероприятия по предупреждению возникновения  и ликвидации пожаров , ликвидация последствий затопления населенных пунктов на территории Селиванихинского сельсовета Мероприятия по обеспечению пожарной безопасности. Защита населения и территории сельсовета от чрезвычайных ситуаций и стихийных бедствий.</t>
  </si>
  <si>
    <t xml:space="preserve">03 10</t>
  </si>
  <si>
    <t xml:space="preserve">15100S4120</t>
  </si>
  <si>
    <t xml:space="preserve">Приобретение материалов и оборудования для организации и тушения пожаров, а также проведения работ по предотвращению возникновенеия пожаров</t>
  </si>
  <si>
    <t xml:space="preserve">Выплата материального стимулирования добровольным пожарным</t>
  </si>
  <si>
    <t xml:space="preserve">Своевременное оповещение возникновения пожара, обеспечение добровольных пожарныхсредствами пожаротушения, исключение возгорания населенных пунктов от сельхозпалов и лесных пожаров</t>
  </si>
  <si>
    <t xml:space="preserve">Итого по подпрограмме:</t>
  </si>
  <si>
    <t xml:space="preserve"> </t>
  </si>
  <si>
    <t xml:space="preserve">текущий финансовый 2022 год </t>
  </si>
  <si>
    <t xml:space="preserve">Цель подпрограммы: Создание условий для устойчивого и эффективного развития инфраструктуры и систем жизнеобеспечения</t>
  </si>
  <si>
    <t xml:space="preserve">Протяженность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 </t>
  </si>
  <si>
    <t xml:space="preserve">км.</t>
  </si>
  <si>
    <t xml:space="preserve">Форма № 4-ДГ (мо)</t>
  </si>
  <si>
    <t xml:space="preserve">Доля протяженности освещенных частей улиц, проездов, набережных в общей протяженности улиц, проездов, набережных  </t>
  </si>
  <si>
    <t xml:space="preserve">Приложение 2</t>
  </si>
  <si>
    <t xml:space="preserve">                                                                                                        к подпрограмме 2  «Благоустройство и поддержка </t>
  </si>
  <si>
    <t xml:space="preserve">                               жилищно–коммунального хозяйства» реализуемой в рамках муниципальной программы «Социально-экономическое  развитие </t>
  </si>
  <si>
    <t xml:space="preserve">Селиванихинского сельсовета Минусинского района»</t>
  </si>
  <si>
    <t xml:space="preserve">Перечень мероприятий подпрограммы</t>
  </si>
  <si>
    <t xml:space="preserve">Задача 1: Благоустройство улично-дорожной сети, прочие мероприятия по благоустройству поселений</t>
  </si>
  <si>
    <t xml:space="preserve">Уличное освещение</t>
  </si>
  <si>
    <t xml:space="preserve">05 03</t>
  </si>
  <si>
    <t xml:space="preserve">
Увеличение освещенности улиц, проездов, содержание уличного освящения в рабочем состоянии
</t>
  </si>
  <si>
    <t xml:space="preserve">1.2.</t>
  </si>
  <si>
    <t xml:space="preserve">Сбор и вывоз ТБО, ликвидация несанкционированных свалок</t>
  </si>
  <si>
    <t xml:space="preserve">Ликвидация несанкционированных мусоросвалок</t>
  </si>
  <si>
    <t xml:space="preserve">1.3.</t>
  </si>
  <si>
    <t xml:space="preserve">Прочие мероприятия в области благоустройства</t>
  </si>
  <si>
    <t xml:space="preserve">Оплата труда работников, занятых на благоустройстве территории</t>
  </si>
  <si>
    <t xml:space="preserve">Ремонт детских площадок, уборка общественных территорий, расходы на содержание транспорта сельсовета, уплата сборов за негативное воздействие на окружающую среду</t>
  </si>
  <si>
    <t xml:space="preserve">Прочие мероприятия по реализации мероприятий по поддержке местных инициатив в рамках долевого финансирования.</t>
  </si>
  <si>
    <t xml:space="preserve">15200S6410</t>
  </si>
  <si>
    <t xml:space="preserve">Устройство уличного освещения в с. Селиваниха</t>
  </si>
  <si>
    <t xml:space="preserve">15202S6410</t>
  </si>
  <si>
    <t xml:space="preserve">15203S6410</t>
  </si>
  <si>
    <t xml:space="preserve">Расходы за счет иных МБТ за содействие развитию налогового потенциала</t>
  </si>
  <si>
    <t xml:space="preserve">Приобретение ГСМ и запасных частей</t>
  </si>
  <si>
    <t xml:space="preserve">1.6.</t>
  </si>
  <si>
    <t xml:space="preserve">Расходы наосуществление строительного контроля </t>
  </si>
  <si>
    <t xml:space="preserve">05 05</t>
  </si>
  <si>
    <t xml:space="preserve">Осуществление контроля за строительством водопровода от г. Минусинска до п. Опытное  поле</t>
  </si>
  <si>
    <t xml:space="preserve">Итого:</t>
  </si>
  <si>
    <t xml:space="preserve">Задача 2: Организация ритуальных услуг и содержание мест захоронения</t>
  </si>
  <si>
    <t xml:space="preserve">2.1.</t>
  </si>
  <si>
    <t xml:space="preserve">Оказание ритуальных услуг</t>
  </si>
  <si>
    <t xml:space="preserve">05 02</t>
  </si>
  <si>
    <t xml:space="preserve">Подъем и доставка невостребованных трупов в морг 4шт</t>
  </si>
  <si>
    <t xml:space="preserve">2.2.</t>
  </si>
  <si>
    <t xml:space="preserve">Содержание мест захоронения</t>
  </si>
  <si>
    <t xml:space="preserve">работы по благоустройству кладбищ</t>
  </si>
  <si>
    <t xml:space="preserve">2.3.</t>
  </si>
  <si>
    <t xml:space="preserve">Расходы на благоустройство кладбищ</t>
  </si>
  <si>
    <t xml:space="preserve">05 03 </t>
  </si>
  <si>
    <t xml:space="preserve">15200S6660</t>
  </si>
  <si>
    <t xml:space="preserve">Ограждение кладбища в с. Селиваниха</t>
  </si>
  <si>
    <t xml:space="preserve">Задача 3: Обеспечение безопасности дорожного движения (дорожный фонд)</t>
  </si>
  <si>
    <t xml:space="preserve">3.1</t>
  </si>
  <si>
    <t xml:space="preserve">Содержание автомобильных дорог общего пользования местного значения за счет средств   краевого бюджета</t>
  </si>
  <si>
    <t xml:space="preserve">04 09</t>
  </si>
  <si>
    <t xml:space="preserve">Ремонт участков автомобильных дорог общего пользования местного значения</t>
  </si>
  <si>
    <t xml:space="preserve">3.1.</t>
  </si>
  <si>
    <t xml:space="preserve">Содержание автомобильных дорог общего пользования местного значения за счет средств  бюджета сельсовета</t>
  </si>
  <si>
    <t xml:space="preserve">152009Д001</t>
  </si>
  <si>
    <t xml:space="preserve">Увеличение протяженности дорог соответствующих  требуемым параметрам  до 20 км. Выполнение ямочного ремонта асфальтового покрытия до 400кв.м.</t>
  </si>
  <si>
    <t xml:space="preserve">Задача 4 Проведение капитального ремонта муниципального жилищного фонда</t>
  </si>
  <si>
    <t xml:space="preserve">4.1.</t>
  </si>
  <si>
    <t xml:space="preserve">Взносы на капитальный ремонт общего имущества в многоквартирных домах, находящихся в муниципальной собственности</t>
  </si>
  <si>
    <t xml:space="preserve">05 01</t>
  </si>
  <si>
    <t xml:space="preserve">Оплата взносов на капитальный ремонт муниципального жилья в многоквартирных домах</t>
  </si>
  <si>
    <t xml:space="preserve">Всего по подпрограмме:</t>
  </si>
  <si>
    <t xml:space="preserve">Цель подпрограммы: Создание условий для развития и успешного функционирования системы отраслей социальной сферы</t>
  </si>
  <si>
    <t xml:space="preserve">Доля населения, систематически занимающегося физической культурой и спортом </t>
  </si>
  <si>
    <t xml:space="preserve">Отчет о численности участников спортивных формирований</t>
  </si>
  <si>
    <t xml:space="preserve">Доля населения, участвующих в культурно-досуговых мероприятиях в общей численности населения </t>
  </si>
  <si>
    <t xml:space="preserve">Отчет о численности участников клубных формирований</t>
  </si>
  <si>
    <t xml:space="preserve">Задача 1:  Проведение культурно-массовых мероприятий</t>
  </si>
  <si>
    <t xml:space="preserve">Развитие культурно-досуговой и творческой деятельности</t>
  </si>
  <si>
    <t xml:space="preserve">08 01</t>
  </si>
  <si>
    <t xml:space="preserve">Проведение культурно-массовых мероприятий </t>
  </si>
  <si>
    <t xml:space="preserve">Задача 2: Социальная политика</t>
  </si>
  <si>
    <t xml:space="preserve">Доплата к муниципальным пенсиям</t>
  </si>
  <si>
    <t xml:space="preserve">Цель подпрограммы: Создание условий для эффективного, ответственного и прозрачного управления финансовыми ресурсами в рамках выполнения установленных функций, повышение эффективности расходов бюджета сельсовета</t>
  </si>
  <si>
    <t xml:space="preserve">Доля налоговых и неналоговых доходов бюджетов поселений в общем объеме собственных доходов</t>
  </si>
  <si>
    <t xml:space="preserve">Годовой отчет об исполнении сельского бюджета</t>
  </si>
  <si>
    <t xml:space="preserve">Доля расходов сельского бюджета, формируемых в рамках муниципальных программ</t>
  </si>
  <si>
    <t xml:space="preserve">3.</t>
  </si>
  <si>
    <t xml:space="preserve">Обеспечение исполнения расходных обязательств (без учета безвозмездных поступлений)</t>
  </si>
  <si>
    <t xml:space="preserve">Задача 1: Повышение качества планирования и управления муниципальными финансами, развитие программно-целевых принципов формирования бюджета</t>
  </si>
  <si>
    <t xml:space="preserve">Предоставление межбюджетных трансфертов бюджету муниципального района из бюджета сельсовета на осуществление части полномочий по решению вопросов местного значения в соответствии с заключенными соглашениями</t>
  </si>
  <si>
    <t xml:space="preserve">14 03</t>
  </si>
  <si>
    <t xml:space="preserve">Повышение эффективности использования бюджетных средств</t>
  </si>
  <si>
    <t xml:space="preserve">Предоставление прочих межбюджетных трансфертов бюджету муниципального района общего характера. Управление муниципальными финансами сельсовета, муниципальная программа "Социально-экономическое развитие сельсовета"</t>
  </si>
  <si>
    <t xml:space="preserve">1.2 .</t>
  </si>
  <si>
    <t xml:space="preserve">Выполнение кадастровых работ по образованию земельных участков из земель государственной (муниципальной) собственности</t>
  </si>
  <si>
    <t xml:space="preserve">04 12</t>
  </si>
  <si>
    <t xml:space="preserve">Выполнение работ по постановке на учет земельных участков</t>
  </si>
  <si>
    <t xml:space="preserve">Расходы на мероприятия по постановке на государственный кадастровый учет с одновременной регистрацией прав собственности муниципальных образований на объекты недвижимости. Управление муниципальными финансами сельсовета, муниципальной программы «Социально-экономическое развитие сельсовета»</t>
  </si>
  <si>
    <t xml:space="preserve">15400S6910</t>
  </si>
  <si>
    <t xml:space="preserve">Постановка на кадастровый учет с одновременной регистрацией права собственности на 19 объектов</t>
  </si>
  <si>
    <t xml:space="preserve">Цель подпрограммы: Снижение негативного воздействия при сборе и вывозе ТКО на окружающую среду и здоровье населения</t>
  </si>
  <si>
    <t xml:space="preserve">Количество приобретенного контейнерного оборудования для сбора ТКО от населения</t>
  </si>
  <si>
    <t xml:space="preserve">шт.</t>
  </si>
  <si>
    <t xml:space="preserve">Расчетные данные</t>
  </si>
  <si>
    <t xml:space="preserve">Устройство площадок под контейнеры</t>
  </si>
  <si>
    <t xml:space="preserve">Проведение субботников – ликвидация мелких несанкционированных свалок в период благоустройства территории</t>
  </si>
  <si>
    <t xml:space="preserve">очередной 2023 финансовый год</t>
  </si>
  <si>
    <t xml:space="preserve">Задача 1: Организация сбора и вывоза отходов в Городокском  сельсовете</t>
  </si>
  <si>
    <t xml:space="preserve">Организация (строительство) мест (площадок) накопления отходов потребления и приобретение контейнерного оборудования. Организация мест накопления твердых коммунальных отходов на территории сельсовета, муниципальной программы «Социально-экономическое развитие сельсовета».  </t>
  </si>
  <si>
    <t xml:space="preserve">Администрация Городокского сельсовета</t>
  </si>
  <si>
    <t xml:space="preserve">15600S4630</t>
  </si>
  <si>
    <t xml:space="preserve">Реализация мероприятий подпрограммы позволит достичь поставленную цель, создать централизованную систему сбора ТКО, исключить несанкционированное размещение ТКО, тем самым снизить риск загрязнения окружающей среды, повысить экологическую культуру населения в области обращения с ТКО и минимизировать воздействие отходов на экологическую систему</t>
  </si>
  <si>
    <t xml:space="preserve">КБ</t>
  </si>
  <si>
    <t xml:space="preserve">РБ</t>
  </si>
  <si>
    <t xml:space="preserve">МБ</t>
  </si>
</sst>
</file>

<file path=xl/styles.xml><?xml version="1.0" encoding="utf-8"?>
<styleSheet xmlns="http://schemas.openxmlformats.org/spreadsheetml/2006/main">
  <numFmts count="11">
    <numFmt numFmtId="164" formatCode="General"/>
    <numFmt numFmtId="165" formatCode="#,##0.00"/>
    <numFmt numFmtId="166" formatCode="0"/>
    <numFmt numFmtId="167" formatCode="#,##0.000"/>
    <numFmt numFmtId="168" formatCode="#,##0.0"/>
    <numFmt numFmtId="169" formatCode="0%"/>
    <numFmt numFmtId="170" formatCode="@"/>
    <numFmt numFmtId="171" formatCode="#,##0"/>
    <numFmt numFmtId="172" formatCode="[$-419]DD/MMM"/>
    <numFmt numFmtId="173" formatCode="General"/>
    <numFmt numFmtId="174" formatCode="[$-419]@"/>
  </numFmts>
  <fonts count="22">
    <font>
      <sz val="10"/>
      <name val="Arial"/>
      <family val="0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2"/>
      <name val="Times New Roman"/>
      <family val="1"/>
      <charset val="204"/>
    </font>
    <font>
      <sz val="8"/>
      <color rgb="FF000000"/>
      <name val="Arial"/>
      <family val="0"/>
      <charset val="1"/>
    </font>
    <font>
      <sz val="12"/>
      <color rgb="FF000000"/>
      <name val="Times New Roman"/>
      <family val="1"/>
      <charset val="204"/>
    </font>
    <font>
      <b val="true"/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name val="Arial"/>
      <family val="2"/>
      <charset val="204"/>
    </font>
    <font>
      <sz val="11"/>
      <color rgb="FF000000"/>
      <name val="Arial"/>
      <family val="0"/>
      <charset val="1"/>
    </font>
    <font>
      <b val="true"/>
      <i val="true"/>
      <sz val="12"/>
      <name val="Times New Roman"/>
      <family val="1"/>
      <charset val="204"/>
    </font>
    <font>
      <sz val="10"/>
      <color rgb="FF000000"/>
      <name val="Arial"/>
      <family val="0"/>
      <charset val="1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 val="true"/>
      <sz val="10"/>
      <color rgb="FF000000"/>
      <name val="Times New Roman"/>
      <family val="1"/>
      <charset val="204"/>
    </font>
    <font>
      <b val="true"/>
      <sz val="10"/>
      <name val="Arial"/>
      <family val="2"/>
      <charset val="204"/>
    </font>
    <font>
      <b val="true"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Calibri"/>
      <family val="2"/>
      <charset val="204"/>
    </font>
    <font>
      <b val="true"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1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5" fontId="4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0" borderId="2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7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3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0" borderId="3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left" vertical="top" textRotation="0" wrapText="false" indent="1" shrinkToFit="false"/>
      <protection locked="true" hidden="false"/>
    </xf>
    <xf numFmtId="164" fontId="4" fillId="0" borderId="1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7" fontId="4" fillId="0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4" fillId="0" borderId="4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0" borderId="4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4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2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4" fillId="0" borderId="3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4" fillId="0" borderId="4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8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9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8" fontId="9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5" fontId="9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8" fontId="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4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7" fontId="7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7" fontId="4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7" fontId="11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9" fontId="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4" fillId="0" borderId="1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70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70" fontId="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70" fontId="4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justify" vertical="top" textRotation="0" wrapText="true" indent="0" shrinkToFit="false"/>
      <protection locked="true" hidden="false"/>
    </xf>
    <xf numFmtId="171" fontId="4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3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3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13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3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3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3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13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3" fillId="0" borderId="5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5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14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4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14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3" fontId="1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4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7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7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2" fontId="14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4" fillId="0" borderId="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2" fontId="14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4" fontId="14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3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9" fillId="0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4" fontId="2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2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21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21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0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20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F10D0C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F10D0C"/>
    <pageSetUpPr fitToPage="true"/>
  </sheetPr>
  <dimension ref="A1:L1048576"/>
  <sheetViews>
    <sheetView showFormulas="false" showGridLines="true" showRowColHeaders="true" showZeros="true" rightToLeft="false" tabSelected="false" showOutlineSymbols="true" defaultGridColor="true" view="pageBreakPreview" topLeftCell="A21" colorId="64" zoomScale="85" zoomScaleNormal="90" zoomScalePageLayoutView="85" workbookViewId="0">
      <selection pane="topLeft" activeCell="A27" activeCellId="0" sqref="A27"/>
    </sheetView>
  </sheetViews>
  <sheetFormatPr defaultColWidth="9.13671875" defaultRowHeight="15.75" zeroHeight="false" outlineLevelRow="0" outlineLevelCol="0"/>
  <cols>
    <col collapsed="false" customWidth="true" hidden="false" outlineLevel="0" max="1" min="1" style="1" width="8"/>
    <col collapsed="false" customWidth="true" hidden="false" outlineLevel="0" max="2" min="2" style="1" width="26.85"/>
    <col collapsed="false" customWidth="true" hidden="false" outlineLevel="0" max="3" min="3" style="1" width="26.29"/>
    <col collapsed="false" customWidth="true" hidden="false" outlineLevel="0" max="4" min="4" style="1" width="28.71"/>
    <col collapsed="false" customWidth="true" hidden="false" outlineLevel="0" max="5" min="5" style="1" width="10.99"/>
    <col collapsed="false" customWidth="true" hidden="false" outlineLevel="0" max="6" min="6" style="1" width="10"/>
    <col collapsed="false" customWidth="true" hidden="false" outlineLevel="0" max="7" min="7" style="1" width="14.28"/>
    <col collapsed="false" customWidth="true" hidden="false" outlineLevel="0" max="8" min="8" style="1" width="7"/>
    <col collapsed="false" customWidth="true" hidden="false" outlineLevel="0" max="9" min="9" style="2" width="18"/>
    <col collapsed="false" customWidth="true" hidden="false" outlineLevel="0" max="11" min="10" style="1" width="15"/>
    <col collapsed="false" customWidth="true" hidden="false" outlineLevel="0" max="12" min="12" style="2" width="19"/>
    <col collapsed="false" customWidth="false" hidden="false" outlineLevel="0" max="1025" min="13" style="1" width="9.13"/>
  </cols>
  <sheetData>
    <row r="1" customFormat="false" ht="15" hidden="false" customHeight="false" outlineLevel="0" collapsed="false">
      <c r="A1" s="3"/>
      <c r="L1" s="4" t="s">
        <v>0</v>
      </c>
    </row>
    <row r="2" customFormat="false" ht="15" hidden="false" customHeight="false" outlineLevel="0" collapsed="false">
      <c r="A2" s="3"/>
      <c r="L2" s="4" t="s">
        <v>1</v>
      </c>
    </row>
    <row r="3" customFormat="false" ht="15" hidden="false" customHeight="false" outlineLevel="0" collapsed="false">
      <c r="A3" s="3"/>
      <c r="L3" s="4" t="s">
        <v>2</v>
      </c>
    </row>
    <row r="4" customFormat="false" ht="15" hidden="false" customHeight="false" outlineLevel="0" collapsed="false">
      <c r="A4" s="3"/>
      <c r="L4" s="4" t="s">
        <v>3</v>
      </c>
    </row>
    <row r="5" customFormat="false" ht="15" hidden="false" customHeight="false" outlineLevel="0" collapsed="false">
      <c r="L5" s="4" t="s">
        <v>4</v>
      </c>
    </row>
    <row r="6" customFormat="false" ht="15" hidden="false" customHeight="false" outlineLevel="0" collapsed="false">
      <c r="D6" s="5" t="s">
        <v>5</v>
      </c>
      <c r="L6" s="4"/>
    </row>
    <row r="7" customFormat="false" ht="15" hidden="false" customHeight="false" outlineLevel="0" collapsed="false">
      <c r="D7" s="5" t="s">
        <v>6</v>
      </c>
      <c r="L7" s="4"/>
    </row>
    <row r="8" customFormat="false" ht="15" hidden="false" customHeight="false" outlineLevel="0" collapsed="false">
      <c r="D8" s="5" t="s">
        <v>7</v>
      </c>
      <c r="L8" s="4"/>
    </row>
    <row r="9" customFormat="false" ht="15" hidden="false" customHeight="false" outlineLevel="0" collapsed="false">
      <c r="D9" s="5" t="s">
        <v>8</v>
      </c>
      <c r="L9" s="4"/>
    </row>
    <row r="10" customFormat="false" ht="15" hidden="false" customHeight="false" outlineLevel="0" collapsed="false">
      <c r="D10" s="5" t="s">
        <v>9</v>
      </c>
      <c r="L10" s="4"/>
    </row>
    <row r="11" customFormat="false" ht="15" hidden="false" customHeight="false" outlineLevel="0" collapsed="false">
      <c r="D11" s="5" t="s">
        <v>10</v>
      </c>
      <c r="L11" s="4"/>
    </row>
    <row r="12" s="10" customFormat="true" ht="47.25" hidden="false" customHeight="true" outlineLevel="0" collapsed="false">
      <c r="A12" s="6" t="s">
        <v>11</v>
      </c>
      <c r="B12" s="6" t="s">
        <v>12</v>
      </c>
      <c r="C12" s="6" t="s">
        <v>13</v>
      </c>
      <c r="D12" s="6" t="s">
        <v>14</v>
      </c>
      <c r="E12" s="7" t="s">
        <v>15</v>
      </c>
      <c r="F12" s="7"/>
      <c r="G12" s="7"/>
      <c r="H12" s="7"/>
      <c r="I12" s="8" t="s">
        <v>16</v>
      </c>
      <c r="J12" s="8" t="s">
        <v>17</v>
      </c>
      <c r="K12" s="8" t="s">
        <v>18</v>
      </c>
      <c r="L12" s="9" t="s">
        <v>19</v>
      </c>
    </row>
    <row r="13" s="10" customFormat="true" ht="15.75" hidden="false" customHeight="false" outlineLevel="0" collapsed="false">
      <c r="A13" s="6"/>
      <c r="B13" s="6"/>
      <c r="C13" s="6"/>
      <c r="D13" s="6"/>
      <c r="E13" s="7" t="s">
        <v>20</v>
      </c>
      <c r="F13" s="7" t="s">
        <v>21</v>
      </c>
      <c r="G13" s="7" t="s">
        <v>22</v>
      </c>
      <c r="H13" s="7" t="s">
        <v>23</v>
      </c>
      <c r="I13" s="11" t="s">
        <v>24</v>
      </c>
      <c r="J13" s="7" t="s">
        <v>24</v>
      </c>
      <c r="K13" s="7" t="s">
        <v>24</v>
      </c>
      <c r="L13" s="9"/>
    </row>
    <row r="14" s="13" customFormat="true" ht="15.75" hidden="false" customHeight="false" outlineLevel="0" collapsed="false">
      <c r="A14" s="7" t="s">
        <v>25</v>
      </c>
      <c r="B14" s="7" t="s">
        <v>26</v>
      </c>
      <c r="C14" s="7" t="s">
        <v>27</v>
      </c>
      <c r="D14" s="7" t="s">
        <v>28</v>
      </c>
      <c r="E14" s="7" t="s">
        <v>29</v>
      </c>
      <c r="F14" s="7" t="s">
        <v>30</v>
      </c>
      <c r="G14" s="7" t="s">
        <v>31</v>
      </c>
      <c r="H14" s="7" t="s">
        <v>32</v>
      </c>
      <c r="I14" s="12" t="n">
        <v>9</v>
      </c>
      <c r="J14" s="12" t="n">
        <v>10</v>
      </c>
      <c r="K14" s="12" t="n">
        <v>11</v>
      </c>
      <c r="L14" s="12" t="n">
        <v>12</v>
      </c>
    </row>
    <row r="15" s="18" customFormat="true" ht="47.25" hidden="false" customHeight="true" outlineLevel="0" collapsed="false">
      <c r="A15" s="14" t="s">
        <v>33</v>
      </c>
      <c r="B15" s="15" t="s">
        <v>34</v>
      </c>
      <c r="C15" s="15" t="s">
        <v>35</v>
      </c>
      <c r="D15" s="16" t="s">
        <v>36</v>
      </c>
      <c r="E15" s="7" t="s">
        <v>37</v>
      </c>
      <c r="F15" s="7" t="s">
        <v>37</v>
      </c>
      <c r="G15" s="7" t="s">
        <v>37</v>
      </c>
      <c r="H15" s="7" t="s">
        <v>37</v>
      </c>
      <c r="I15" s="17" t="n">
        <f aca="false">I17</f>
        <v>11371.192</v>
      </c>
      <c r="J15" s="17" t="n">
        <f aca="false">J17</f>
        <v>12175.773</v>
      </c>
      <c r="K15" s="17" t="n">
        <f aca="false">K17</f>
        <v>12673.455</v>
      </c>
      <c r="L15" s="17" t="n">
        <f aca="false">SUM(I15:K15)</f>
        <v>36220.42</v>
      </c>
    </row>
    <row r="16" customFormat="false" ht="15.75" hidden="false" customHeight="false" outlineLevel="0" collapsed="false">
      <c r="A16" s="19"/>
      <c r="B16" s="20"/>
      <c r="C16" s="20"/>
      <c r="D16" s="16" t="s">
        <v>38</v>
      </c>
      <c r="E16" s="21"/>
      <c r="F16" s="21"/>
      <c r="G16" s="22"/>
      <c r="H16" s="21"/>
      <c r="I16" s="23"/>
      <c r="J16" s="23"/>
      <c r="K16" s="23"/>
      <c r="L16" s="23"/>
    </row>
    <row r="17" customFormat="false" ht="39.55" hidden="false" customHeight="false" outlineLevel="0" collapsed="false">
      <c r="A17" s="24"/>
      <c r="B17" s="25"/>
      <c r="C17" s="25"/>
      <c r="D17" s="26" t="s">
        <v>39</v>
      </c>
      <c r="E17" s="7" t="n">
        <f aca="false">824</f>
        <v>824</v>
      </c>
      <c r="F17" s="7" t="s">
        <v>37</v>
      </c>
      <c r="G17" s="7" t="s">
        <v>37</v>
      </c>
      <c r="H17" s="7" t="s">
        <v>37</v>
      </c>
      <c r="I17" s="17" t="n">
        <f aca="false">I18+I21+I24+I27+I30</f>
        <v>11371.192</v>
      </c>
      <c r="J17" s="17" t="n">
        <f aca="false">J18+J21+J24+J27+J30</f>
        <v>12175.773</v>
      </c>
      <c r="K17" s="17" t="n">
        <f aca="false">K18+K21+K24+K27+K30</f>
        <v>12673.455</v>
      </c>
      <c r="L17" s="17" t="n">
        <f aca="false">L18+L21+L24+L27+L30</f>
        <v>36220.42</v>
      </c>
    </row>
    <row r="18" customFormat="false" ht="66" hidden="false" customHeight="true" outlineLevel="0" collapsed="false">
      <c r="A18" s="14" t="s">
        <v>40</v>
      </c>
      <c r="B18" s="15" t="s">
        <v>41</v>
      </c>
      <c r="C18" s="15" t="s">
        <v>42</v>
      </c>
      <c r="D18" s="26" t="s">
        <v>43</v>
      </c>
      <c r="E18" s="7" t="n">
        <f aca="false">824</f>
        <v>824</v>
      </c>
      <c r="F18" s="27" t="s">
        <v>37</v>
      </c>
      <c r="G18" s="27" t="s">
        <v>37</v>
      </c>
      <c r="H18" s="27" t="s">
        <v>37</v>
      </c>
      <c r="I18" s="17" t="n">
        <f aca="false">I20</f>
        <v>35</v>
      </c>
      <c r="J18" s="17" t="n">
        <f aca="false">J20</f>
        <v>90</v>
      </c>
      <c r="K18" s="17" t="n">
        <f aca="false">K20</f>
        <v>90</v>
      </c>
      <c r="L18" s="17" t="n">
        <f aca="false">SUM(I18:K18)</f>
        <v>215</v>
      </c>
    </row>
    <row r="19" customFormat="false" ht="15" hidden="false" customHeight="false" outlineLevel="0" collapsed="false">
      <c r="A19" s="19"/>
      <c r="B19" s="20"/>
      <c r="C19" s="20"/>
      <c r="D19" s="16" t="s">
        <v>38</v>
      </c>
      <c r="E19" s="7" t="n">
        <f aca="false">824</f>
        <v>824</v>
      </c>
      <c r="F19" s="7" t="s">
        <v>37</v>
      </c>
      <c r="G19" s="7" t="s">
        <v>37</v>
      </c>
      <c r="H19" s="7" t="s">
        <v>37</v>
      </c>
      <c r="I19" s="23"/>
      <c r="J19" s="23"/>
      <c r="K19" s="23"/>
      <c r="L19" s="23"/>
    </row>
    <row r="20" customFormat="false" ht="39.55" hidden="false" customHeight="false" outlineLevel="0" collapsed="false">
      <c r="A20" s="19"/>
      <c r="B20" s="25"/>
      <c r="C20" s="25"/>
      <c r="D20" s="26" t="s">
        <v>39</v>
      </c>
      <c r="E20" s="7" t="n">
        <f aca="false">824</f>
        <v>824</v>
      </c>
      <c r="F20" s="7" t="s">
        <v>37</v>
      </c>
      <c r="G20" s="7" t="s">
        <v>37</v>
      </c>
      <c r="H20" s="7" t="s">
        <v>37</v>
      </c>
      <c r="I20" s="28" t="n">
        <v>35</v>
      </c>
      <c r="J20" s="28" t="n">
        <v>90</v>
      </c>
      <c r="K20" s="28" t="n">
        <v>90</v>
      </c>
      <c r="L20" s="28" t="n">
        <f aca="false">I20+J20+K20</f>
        <v>215</v>
      </c>
    </row>
    <row r="21" customFormat="false" ht="66.75" hidden="false" customHeight="true" outlineLevel="0" collapsed="false">
      <c r="A21" s="19" t="s">
        <v>44</v>
      </c>
      <c r="B21" s="15" t="s">
        <v>45</v>
      </c>
      <c r="C21" s="15" t="s">
        <v>46</v>
      </c>
      <c r="D21" s="26" t="s">
        <v>43</v>
      </c>
      <c r="E21" s="7" t="n">
        <f aca="false">824</f>
        <v>824</v>
      </c>
      <c r="F21" s="27" t="s">
        <v>37</v>
      </c>
      <c r="G21" s="27" t="s">
        <v>37</v>
      </c>
      <c r="H21" s="27" t="s">
        <v>37</v>
      </c>
      <c r="I21" s="17" t="n">
        <f aca="false">I23</f>
        <v>9998.068</v>
      </c>
      <c r="J21" s="17" t="n">
        <f aca="false">J23</f>
        <v>10792.649</v>
      </c>
      <c r="K21" s="17" t="n">
        <f aca="false">K23</f>
        <v>11285.331</v>
      </c>
      <c r="L21" s="17" t="n">
        <f aca="false">L23</f>
        <v>32076.048</v>
      </c>
    </row>
    <row r="22" customFormat="false" ht="15" hidden="false" customHeight="false" outlineLevel="0" collapsed="false">
      <c r="A22" s="19"/>
      <c r="B22" s="29"/>
      <c r="C22" s="29"/>
      <c r="D22" s="16" t="s">
        <v>38</v>
      </c>
      <c r="E22" s="7" t="n">
        <f aca="false">824</f>
        <v>824</v>
      </c>
      <c r="F22" s="7" t="s">
        <v>37</v>
      </c>
      <c r="G22" s="7" t="s">
        <v>37</v>
      </c>
      <c r="H22" s="7" t="s">
        <v>37</v>
      </c>
      <c r="I22" s="28"/>
      <c r="J22" s="28"/>
      <c r="K22" s="28"/>
      <c r="L22" s="28"/>
    </row>
    <row r="23" customFormat="false" ht="39.55" hidden="false" customHeight="false" outlineLevel="0" collapsed="false">
      <c r="A23" s="19"/>
      <c r="B23" s="29"/>
      <c r="C23" s="29"/>
      <c r="D23" s="26" t="s">
        <v>39</v>
      </c>
      <c r="E23" s="7" t="n">
        <f aca="false">824</f>
        <v>824</v>
      </c>
      <c r="F23" s="7" t="s">
        <v>37</v>
      </c>
      <c r="G23" s="7" t="s">
        <v>37</v>
      </c>
      <c r="H23" s="7" t="s">
        <v>37</v>
      </c>
      <c r="I23" s="28" t="n">
        <v>9998.068</v>
      </c>
      <c r="J23" s="28" t="n">
        <v>10792.649</v>
      </c>
      <c r="K23" s="28" t="n">
        <v>11285.331</v>
      </c>
      <c r="L23" s="28" t="n">
        <f aca="false">I23+J23+K23</f>
        <v>32076.048</v>
      </c>
    </row>
    <row r="24" customFormat="false" ht="66.75" hidden="false" customHeight="true" outlineLevel="0" collapsed="false">
      <c r="A24" s="14" t="s">
        <v>47</v>
      </c>
      <c r="B24" s="15" t="s">
        <v>48</v>
      </c>
      <c r="C24" s="15" t="str">
        <f aca="false">'Приложение 10 к МП'!C36</f>
        <v>Поддержка развития социальной сферы</v>
      </c>
      <c r="D24" s="26" t="s">
        <v>43</v>
      </c>
      <c r="E24" s="7" t="n">
        <f aca="false">824</f>
        <v>824</v>
      </c>
      <c r="F24" s="27" t="s">
        <v>37</v>
      </c>
      <c r="G24" s="27" t="s">
        <v>37</v>
      </c>
      <c r="H24" s="27" t="s">
        <v>37</v>
      </c>
      <c r="I24" s="17" t="n">
        <f aca="false">I26</f>
        <v>124</v>
      </c>
      <c r="J24" s="17" t="n">
        <f aca="false">J26</f>
        <v>129</v>
      </c>
      <c r="K24" s="17" t="n">
        <f aca="false">K26</f>
        <v>134</v>
      </c>
      <c r="L24" s="17" t="n">
        <f aca="false">L26</f>
        <v>387</v>
      </c>
    </row>
    <row r="25" customFormat="false" ht="15" hidden="false" customHeight="false" outlineLevel="0" collapsed="false">
      <c r="A25" s="19"/>
      <c r="B25" s="20"/>
      <c r="C25" s="20"/>
      <c r="D25" s="16" t="s">
        <v>38</v>
      </c>
      <c r="E25" s="7" t="n">
        <f aca="false">824</f>
        <v>824</v>
      </c>
      <c r="F25" s="7" t="s">
        <v>37</v>
      </c>
      <c r="G25" s="7" t="s">
        <v>37</v>
      </c>
      <c r="H25" s="7" t="s">
        <v>37</v>
      </c>
      <c r="I25" s="28"/>
      <c r="J25" s="28"/>
      <c r="K25" s="28"/>
      <c r="L25" s="28"/>
    </row>
    <row r="26" customFormat="false" ht="39.55" hidden="false" customHeight="false" outlineLevel="0" collapsed="false">
      <c r="A26" s="19"/>
      <c r="B26" s="25"/>
      <c r="C26" s="25"/>
      <c r="D26" s="26" t="s">
        <v>39</v>
      </c>
      <c r="E26" s="7" t="n">
        <f aca="false">824</f>
        <v>824</v>
      </c>
      <c r="F26" s="7" t="s">
        <v>37</v>
      </c>
      <c r="G26" s="7" t="s">
        <v>37</v>
      </c>
      <c r="H26" s="7" t="s">
        <v>37</v>
      </c>
      <c r="I26" s="28" t="n">
        <v>124</v>
      </c>
      <c r="J26" s="28" t="n">
        <v>129</v>
      </c>
      <c r="K26" s="28" t="n">
        <v>134</v>
      </c>
      <c r="L26" s="28" t="n">
        <f aca="false">SUM(I26:K26)</f>
        <v>387</v>
      </c>
    </row>
    <row r="27" customFormat="false" ht="66.75" hidden="false" customHeight="true" outlineLevel="0" collapsed="false">
      <c r="A27" s="14" t="s">
        <v>49</v>
      </c>
      <c r="B27" s="30" t="s">
        <v>50</v>
      </c>
      <c r="C27" s="15" t="s">
        <v>51</v>
      </c>
      <c r="D27" s="26" t="s">
        <v>43</v>
      </c>
      <c r="E27" s="27" t="n">
        <f aca="false">824</f>
        <v>824</v>
      </c>
      <c r="F27" s="27" t="s">
        <v>37</v>
      </c>
      <c r="G27" s="27" t="s">
        <v>37</v>
      </c>
      <c r="H27" s="27" t="s">
        <v>37</v>
      </c>
      <c r="I27" s="17" t="n">
        <f aca="false">I29</f>
        <v>1210.624</v>
      </c>
      <c r="J27" s="17" t="n">
        <f aca="false">J29</f>
        <v>1160.624</v>
      </c>
      <c r="K27" s="17" t="n">
        <f aca="false">K29</f>
        <v>1160.624</v>
      </c>
      <c r="L27" s="17" t="n">
        <f aca="false">L29</f>
        <v>3531.872</v>
      </c>
    </row>
    <row r="28" customFormat="false" ht="15" hidden="false" customHeight="false" outlineLevel="0" collapsed="false">
      <c r="A28" s="19"/>
      <c r="B28" s="31"/>
      <c r="C28" s="20"/>
      <c r="D28" s="16" t="s">
        <v>38</v>
      </c>
      <c r="E28" s="7" t="n">
        <f aca="false">824</f>
        <v>824</v>
      </c>
      <c r="F28" s="7" t="s">
        <v>37</v>
      </c>
      <c r="G28" s="7" t="s">
        <v>37</v>
      </c>
      <c r="H28" s="7" t="s">
        <v>37</v>
      </c>
      <c r="I28" s="28"/>
      <c r="J28" s="28"/>
      <c r="K28" s="28"/>
      <c r="L28" s="28"/>
    </row>
    <row r="29" customFormat="false" ht="39.55" hidden="false" customHeight="false" outlineLevel="0" collapsed="false">
      <c r="A29" s="19"/>
      <c r="B29" s="32"/>
      <c r="C29" s="25"/>
      <c r="D29" s="26" t="s">
        <v>39</v>
      </c>
      <c r="E29" s="7" t="n">
        <f aca="false">824</f>
        <v>824</v>
      </c>
      <c r="F29" s="7" t="s">
        <v>37</v>
      </c>
      <c r="G29" s="7" t="s">
        <v>37</v>
      </c>
      <c r="H29" s="7" t="s">
        <v>37</v>
      </c>
      <c r="I29" s="28" t="n">
        <v>1210.624</v>
      </c>
      <c r="J29" s="28" t="n">
        <v>1160.624</v>
      </c>
      <c r="K29" s="28" t="n">
        <v>1160.624</v>
      </c>
      <c r="L29" s="28" t="n">
        <f aca="false">SUM(I29:K29)</f>
        <v>3531.872</v>
      </c>
    </row>
    <row r="30" customFormat="false" ht="66.75" hidden="false" customHeight="true" outlineLevel="0" collapsed="false">
      <c r="A30" s="14" t="s">
        <v>52</v>
      </c>
      <c r="B30" s="30" t="s">
        <v>53</v>
      </c>
      <c r="C30" s="15" t="str">
        <f aca="false">'Приложение 10 к МП'!C48</f>
        <v>Профилактика терроризма и экстремизма на территории Селиванихинского сельсовета</v>
      </c>
      <c r="D30" s="26" t="s">
        <v>43</v>
      </c>
      <c r="E30" s="27" t="n">
        <f aca="false">824</f>
        <v>824</v>
      </c>
      <c r="F30" s="27" t="s">
        <v>37</v>
      </c>
      <c r="G30" s="27" t="s">
        <v>37</v>
      </c>
      <c r="H30" s="27" t="s">
        <v>37</v>
      </c>
      <c r="I30" s="17" t="n">
        <f aca="false">I32</f>
        <v>3.5</v>
      </c>
      <c r="J30" s="17" t="n">
        <f aca="false">J32</f>
        <v>3.5</v>
      </c>
      <c r="K30" s="17" t="n">
        <f aca="false">K32</f>
        <v>3.5</v>
      </c>
      <c r="L30" s="17" t="n">
        <f aca="false">L32</f>
        <v>10.5</v>
      </c>
    </row>
    <row r="31" customFormat="false" ht="15" hidden="false" customHeight="false" outlineLevel="0" collapsed="false">
      <c r="A31" s="19"/>
      <c r="B31" s="31"/>
      <c r="C31" s="20"/>
      <c r="D31" s="16" t="s">
        <v>38</v>
      </c>
      <c r="E31" s="7" t="n">
        <f aca="false">824</f>
        <v>824</v>
      </c>
      <c r="F31" s="7" t="s">
        <v>37</v>
      </c>
      <c r="G31" s="7" t="s">
        <v>37</v>
      </c>
      <c r="H31" s="7" t="s">
        <v>37</v>
      </c>
      <c r="I31" s="28"/>
      <c r="J31" s="28"/>
      <c r="K31" s="28"/>
      <c r="L31" s="28"/>
    </row>
    <row r="32" customFormat="false" ht="39.55" hidden="false" customHeight="false" outlineLevel="0" collapsed="false">
      <c r="A32" s="19"/>
      <c r="B32" s="32"/>
      <c r="C32" s="25"/>
      <c r="D32" s="26" t="s">
        <v>39</v>
      </c>
      <c r="E32" s="7" t="n">
        <f aca="false">824</f>
        <v>824</v>
      </c>
      <c r="F32" s="7" t="s">
        <v>37</v>
      </c>
      <c r="G32" s="7" t="s">
        <v>37</v>
      </c>
      <c r="H32" s="7" t="s">
        <v>37</v>
      </c>
      <c r="I32" s="28" t="n">
        <f aca="false">'Приложение 10 к МП'!E48</f>
        <v>3.5</v>
      </c>
      <c r="J32" s="28" t="n">
        <f aca="false">'Приложение 10 к МП'!F48</f>
        <v>3.5</v>
      </c>
      <c r="K32" s="28" t="n">
        <f aca="false">'Приложение 10 к МП'!G48</f>
        <v>3.5</v>
      </c>
      <c r="L32" s="28" t="n">
        <f aca="false">SUM(I32:K32)</f>
        <v>10.5</v>
      </c>
    </row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6">
    <mergeCell ref="A12:A13"/>
    <mergeCell ref="B12:B13"/>
    <mergeCell ref="C12:C13"/>
    <mergeCell ref="D12:D13"/>
    <mergeCell ref="E12:H12"/>
    <mergeCell ref="L12:L13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2:H8"/>
  <sheetViews>
    <sheetView showFormulas="false" showGridLines="true" showRowColHeaders="true" showZeros="true" rightToLeft="false" tabSelected="false" showOutlineSymbols="true" defaultGridColor="true" view="pageBreakPreview" topLeftCell="A1" colorId="64" zoomScale="85" zoomScaleNormal="100" zoomScalePageLayoutView="85" workbookViewId="0">
      <selection pane="topLeft" activeCell="E6" activeCellId="0" sqref="E6"/>
    </sheetView>
  </sheetViews>
  <sheetFormatPr defaultColWidth="9.13671875" defaultRowHeight="15.75" zeroHeight="false" outlineLevelRow="0" outlineLevelCol="0"/>
  <cols>
    <col collapsed="false" customWidth="true" hidden="false" outlineLevel="0" max="1" min="1" style="1" width="5.14"/>
    <col collapsed="false" customWidth="true" hidden="false" outlineLevel="0" max="2" min="2" style="1" width="51.71"/>
    <col collapsed="false" customWidth="true" hidden="false" outlineLevel="0" max="3" min="3" style="1" width="13.57"/>
    <col collapsed="false" customWidth="true" hidden="false" outlineLevel="0" max="4" min="4" style="1" width="31.57"/>
    <col collapsed="false" customWidth="true" hidden="false" outlineLevel="0" max="8" min="5" style="1" width="13.57"/>
    <col collapsed="false" customWidth="false" hidden="false" outlineLevel="0" max="1025" min="9" style="1" width="9.13"/>
  </cols>
  <sheetData>
    <row r="2" s="10" customFormat="true" ht="15.75" hidden="false" customHeight="true" outlineLevel="0" collapsed="false">
      <c r="A2" s="6" t="s">
        <v>11</v>
      </c>
      <c r="B2" s="6" t="s">
        <v>79</v>
      </c>
      <c r="C2" s="6" t="s">
        <v>80</v>
      </c>
      <c r="D2" s="6" t="s">
        <v>81</v>
      </c>
      <c r="E2" s="6" t="s">
        <v>82</v>
      </c>
      <c r="F2" s="6"/>
      <c r="G2" s="6"/>
      <c r="H2" s="6"/>
    </row>
    <row r="3" s="10" customFormat="true" ht="47.25" hidden="false" customHeight="false" outlineLevel="0" collapsed="false">
      <c r="A3" s="6"/>
      <c r="B3" s="6"/>
      <c r="C3" s="6"/>
      <c r="D3" s="6"/>
      <c r="E3" s="6" t="s">
        <v>165</v>
      </c>
      <c r="F3" s="6" t="s">
        <v>84</v>
      </c>
      <c r="G3" s="6" t="s">
        <v>85</v>
      </c>
      <c r="H3" s="6" t="s">
        <v>86</v>
      </c>
    </row>
    <row r="4" customFormat="false" ht="15.75" hidden="false" customHeight="false" outlineLevel="0" collapsed="false">
      <c r="A4" s="44" t="n">
        <v>1</v>
      </c>
      <c r="B4" s="44" t="n">
        <v>2</v>
      </c>
      <c r="C4" s="44" t="n">
        <v>3</v>
      </c>
      <c r="D4" s="44" t="n">
        <v>4</v>
      </c>
      <c r="E4" s="44" t="n">
        <v>5</v>
      </c>
      <c r="F4" s="44" t="n">
        <v>6</v>
      </c>
      <c r="G4" s="44" t="n">
        <v>7</v>
      </c>
      <c r="H4" s="44" t="n">
        <v>8</v>
      </c>
    </row>
    <row r="5" customFormat="false" ht="36.75" hidden="false" customHeight="true" outlineLevel="0" collapsed="false">
      <c r="A5" s="46" t="s">
        <v>238</v>
      </c>
      <c r="B5" s="46"/>
      <c r="C5" s="46"/>
      <c r="D5" s="46"/>
      <c r="E5" s="46"/>
      <c r="F5" s="46"/>
      <c r="G5" s="46"/>
      <c r="H5" s="46"/>
    </row>
    <row r="6" customFormat="false" ht="47.25" hidden="false" customHeight="false" outlineLevel="0" collapsed="false">
      <c r="A6" s="6" t="s">
        <v>33</v>
      </c>
      <c r="B6" s="97" t="s">
        <v>239</v>
      </c>
      <c r="C6" s="6" t="s">
        <v>97</v>
      </c>
      <c r="D6" s="6" t="s">
        <v>240</v>
      </c>
      <c r="E6" s="43" t="n">
        <v>25</v>
      </c>
      <c r="F6" s="43" t="n">
        <v>5</v>
      </c>
      <c r="G6" s="43" t="n">
        <v>34</v>
      </c>
      <c r="H6" s="43" t="n">
        <v>34</v>
      </c>
    </row>
    <row r="7" customFormat="false" ht="31.5" hidden="false" customHeight="false" outlineLevel="0" collapsed="false">
      <c r="A7" s="6" t="s">
        <v>95</v>
      </c>
      <c r="B7" s="46" t="s">
        <v>241</v>
      </c>
      <c r="C7" s="6" t="s">
        <v>97</v>
      </c>
      <c r="D7" s="6" t="s">
        <v>240</v>
      </c>
      <c r="E7" s="6" t="n">
        <v>60</v>
      </c>
      <c r="F7" s="6" t="n">
        <v>92</v>
      </c>
      <c r="G7" s="6" t="n">
        <v>44</v>
      </c>
      <c r="H7" s="6" t="n">
        <v>41</v>
      </c>
    </row>
    <row r="8" customFormat="false" ht="31.5" hidden="false" customHeight="false" outlineLevel="0" collapsed="false">
      <c r="A8" s="6" t="s">
        <v>242</v>
      </c>
      <c r="B8" s="46" t="s">
        <v>243</v>
      </c>
      <c r="C8" s="6" t="s">
        <v>97</v>
      </c>
      <c r="D8" s="6" t="s">
        <v>240</v>
      </c>
      <c r="E8" s="6" t="n">
        <v>95</v>
      </c>
      <c r="F8" s="6" t="n">
        <v>95</v>
      </c>
      <c r="G8" s="6" t="n">
        <v>95</v>
      </c>
      <c r="H8" s="6" t="n">
        <v>95</v>
      </c>
    </row>
  </sheetData>
  <mergeCells count="6">
    <mergeCell ref="A2:A3"/>
    <mergeCell ref="B2:B3"/>
    <mergeCell ref="C2:C3"/>
    <mergeCell ref="D2:D3"/>
    <mergeCell ref="E2:H2"/>
    <mergeCell ref="A5:H5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filterMode="false">
    <tabColor rgb="FFFF0000"/>
    <pageSetUpPr fitToPage="true"/>
  </sheetPr>
  <dimension ref="A2:L13"/>
  <sheetViews>
    <sheetView showFormulas="false" showGridLines="true" showRowColHeaders="true" showZeros="true" rightToLeft="false" tabSelected="false" showOutlineSymbols="true" defaultGridColor="true" view="pageBreakPreview" topLeftCell="A1" colorId="64" zoomScale="85" zoomScaleNormal="100" zoomScalePageLayoutView="85" workbookViewId="0">
      <selection pane="topLeft" activeCell="A1" activeCellId="0" sqref="A1"/>
    </sheetView>
  </sheetViews>
  <sheetFormatPr defaultColWidth="8.9140625" defaultRowHeight="12.75" zeroHeight="false" outlineLevelRow="0" outlineLevelCol="0"/>
  <cols>
    <col collapsed="false" customWidth="true" hidden="false" outlineLevel="0" max="1" min="1" style="37" width="5.57"/>
    <col collapsed="false" customWidth="true" hidden="false" outlineLevel="0" max="2" min="2" style="37" width="27.42"/>
    <col collapsed="false" customWidth="true" hidden="false" outlineLevel="0" max="3" min="3" style="37" width="14.69"/>
    <col collapsed="false" customWidth="true" hidden="false" outlineLevel="0" max="4" min="4" style="37" width="6.57"/>
    <col collapsed="false" customWidth="true" hidden="false" outlineLevel="0" max="5" min="5" style="37" width="7.57"/>
    <col collapsed="false" customWidth="true" hidden="false" outlineLevel="0" max="6" min="6" style="37" width="10.41"/>
    <col collapsed="false" customWidth="true" hidden="false" outlineLevel="0" max="7" min="7" style="37" width="6.15"/>
    <col collapsed="false" customWidth="true" hidden="false" outlineLevel="0" max="8" min="8" style="37" width="10"/>
    <col collapsed="false" customWidth="true" hidden="false" outlineLevel="0" max="11" min="11" style="0" width="9.97"/>
    <col collapsed="false" customWidth="true" hidden="false" outlineLevel="0" max="12" min="12" style="37" width="30.28"/>
  </cols>
  <sheetData>
    <row r="2" s="64" customFormat="true" ht="23.1" hidden="false" customHeight="true" outlineLevel="0" collapsed="false">
      <c r="A2" s="81" t="s">
        <v>11</v>
      </c>
      <c r="B2" s="81" t="s">
        <v>150</v>
      </c>
      <c r="C2" s="81" t="s">
        <v>20</v>
      </c>
      <c r="D2" s="81" t="s">
        <v>15</v>
      </c>
      <c r="E2" s="81"/>
      <c r="F2" s="81"/>
      <c r="G2" s="81"/>
      <c r="H2" s="81" t="s">
        <v>151</v>
      </c>
      <c r="I2" s="81"/>
      <c r="J2" s="81"/>
      <c r="K2" s="81"/>
      <c r="L2" s="81" t="s">
        <v>152</v>
      </c>
    </row>
    <row r="3" s="64" customFormat="true" ht="79.85" hidden="false" customHeight="false" outlineLevel="0" collapsed="false">
      <c r="A3" s="81"/>
      <c r="B3" s="81"/>
      <c r="C3" s="81"/>
      <c r="D3" s="81" t="s">
        <v>20</v>
      </c>
      <c r="E3" s="81" t="s">
        <v>21</v>
      </c>
      <c r="F3" s="81" t="s">
        <v>22</v>
      </c>
      <c r="G3" s="81" t="s">
        <v>23</v>
      </c>
      <c r="H3" s="63" t="s">
        <v>16</v>
      </c>
      <c r="I3" s="63" t="s">
        <v>17</v>
      </c>
      <c r="J3" s="63" t="s">
        <v>18</v>
      </c>
      <c r="K3" s="81" t="s">
        <v>153</v>
      </c>
      <c r="L3" s="81"/>
    </row>
    <row r="4" customFormat="false" ht="12.75" hidden="false" customHeight="false" outlineLevel="0" collapsed="false">
      <c r="A4" s="83" t="n">
        <v>1</v>
      </c>
      <c r="B4" s="83" t="n">
        <v>2</v>
      </c>
      <c r="C4" s="83" t="n">
        <v>3</v>
      </c>
      <c r="D4" s="83" t="n">
        <v>4</v>
      </c>
      <c r="E4" s="83" t="n">
        <v>5</v>
      </c>
      <c r="F4" s="83" t="n">
        <v>6</v>
      </c>
      <c r="G4" s="83" t="n">
        <v>7</v>
      </c>
      <c r="H4" s="83" t="n">
        <v>8</v>
      </c>
      <c r="I4" s="83" t="n">
        <v>9</v>
      </c>
      <c r="J4" s="83" t="n">
        <v>10</v>
      </c>
      <c r="K4" s="83" t="n">
        <v>11</v>
      </c>
      <c r="L4" s="83" t="n">
        <v>12</v>
      </c>
    </row>
    <row r="5" customFormat="false" ht="26.25" hidden="false" customHeight="true" outlineLevel="0" collapsed="false">
      <c r="A5" s="85" t="s">
        <v>238</v>
      </c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</row>
    <row r="6" customFormat="false" ht="12.75" hidden="false" customHeight="true" outlineLevel="0" collapsed="false">
      <c r="A6" s="85" t="s">
        <v>244</v>
      </c>
      <c r="B6" s="85" t="s">
        <v>156</v>
      </c>
      <c r="C6" s="85"/>
      <c r="D6" s="85"/>
      <c r="E6" s="85"/>
      <c r="F6" s="85"/>
      <c r="G6" s="85"/>
      <c r="H6" s="85"/>
      <c r="I6" s="85"/>
      <c r="J6" s="85"/>
      <c r="K6" s="85"/>
      <c r="L6" s="85"/>
    </row>
    <row r="7" customFormat="false" ht="12.75" hidden="false" customHeight="true" outlineLevel="0" collapsed="false">
      <c r="A7" s="85"/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</row>
    <row r="8" customFormat="false" ht="12.75" hidden="false" customHeight="true" outlineLevel="0" collapsed="false">
      <c r="A8" s="85"/>
      <c r="B8" s="85"/>
      <c r="C8" s="85"/>
      <c r="D8" s="85"/>
      <c r="E8" s="85"/>
      <c r="F8" s="85"/>
      <c r="G8" s="85"/>
      <c r="H8" s="85"/>
      <c r="I8" s="85"/>
      <c r="J8" s="85"/>
      <c r="K8" s="85"/>
      <c r="L8" s="85"/>
    </row>
    <row r="9" customFormat="false" ht="102.2" hidden="false" customHeight="false" outlineLevel="0" collapsed="false">
      <c r="A9" s="100" t="s">
        <v>40</v>
      </c>
      <c r="B9" s="88" t="s">
        <v>245</v>
      </c>
      <c r="C9" s="88" t="s">
        <v>39</v>
      </c>
      <c r="D9" s="81" t="n">
        <v>824</v>
      </c>
      <c r="E9" s="81" t="s">
        <v>246</v>
      </c>
      <c r="F9" s="81" t="n">
        <v>1540086210</v>
      </c>
      <c r="G9" s="81" t="n">
        <v>540</v>
      </c>
      <c r="H9" s="87" t="n">
        <v>1160.624</v>
      </c>
      <c r="I9" s="87" t="n">
        <v>1160.624</v>
      </c>
      <c r="J9" s="87" t="n">
        <v>1160.624</v>
      </c>
      <c r="K9" s="87" t="n">
        <f aca="false">SUM(H9:J9)</f>
        <v>3481.872</v>
      </c>
      <c r="L9" s="88" t="s">
        <v>247</v>
      </c>
    </row>
    <row r="10" customFormat="false" ht="102.2" hidden="true" customHeight="false" outlineLevel="0" collapsed="false">
      <c r="A10" s="100" t="s">
        <v>180</v>
      </c>
      <c r="B10" s="88" t="s">
        <v>248</v>
      </c>
      <c r="C10" s="88" t="str">
        <f aca="false">C9</f>
        <v>Администрация Селиванихинского сельсовета</v>
      </c>
      <c r="D10" s="81" t="n">
        <v>824</v>
      </c>
      <c r="E10" s="81" t="n">
        <v>1403</v>
      </c>
      <c r="F10" s="81" t="n">
        <v>154008622</v>
      </c>
      <c r="G10" s="81" t="n">
        <v>244</v>
      </c>
      <c r="H10" s="87" t="n">
        <v>0</v>
      </c>
      <c r="I10" s="87" t="n">
        <v>0</v>
      </c>
      <c r="J10" s="87" t="n">
        <v>0</v>
      </c>
      <c r="K10" s="87" t="n">
        <f aca="false">SUM(H10:J10)</f>
        <v>0</v>
      </c>
      <c r="L10" s="88" t="s">
        <v>247</v>
      </c>
    </row>
    <row r="11" customFormat="false" ht="57.45" hidden="false" customHeight="false" outlineLevel="0" collapsed="false">
      <c r="A11" s="100" t="s">
        <v>249</v>
      </c>
      <c r="B11" s="88" t="s">
        <v>250</v>
      </c>
      <c r="C11" s="88" t="str">
        <f aca="false">C10</f>
        <v>Администрация Селиванихинского сельсовета</v>
      </c>
      <c r="D11" s="81" t="n">
        <v>824</v>
      </c>
      <c r="E11" s="81" t="s">
        <v>251</v>
      </c>
      <c r="F11" s="81" t="n">
        <v>1540088910</v>
      </c>
      <c r="G11" s="81" t="n">
        <v>244</v>
      </c>
      <c r="H11" s="87" t="n">
        <v>50</v>
      </c>
      <c r="I11" s="87" t="n">
        <v>0</v>
      </c>
      <c r="J11" s="87" t="n">
        <v>0</v>
      </c>
      <c r="K11" s="87" t="n">
        <f aca="false">SUM(H11:J11)</f>
        <v>50</v>
      </c>
      <c r="L11" s="88" t="s">
        <v>252</v>
      </c>
    </row>
    <row r="12" customFormat="false" ht="135.8" hidden="true" customHeight="false" outlineLevel="0" collapsed="false">
      <c r="A12" s="101" t="s">
        <v>183</v>
      </c>
      <c r="B12" s="102" t="s">
        <v>253</v>
      </c>
      <c r="C12" s="88" t="str">
        <f aca="false">C9</f>
        <v>Администрация Селиванихинского сельсовета</v>
      </c>
      <c r="D12" s="81" t="n">
        <v>824</v>
      </c>
      <c r="E12" s="81" t="s">
        <v>251</v>
      </c>
      <c r="F12" s="81" t="s">
        <v>254</v>
      </c>
      <c r="G12" s="81" t="n">
        <v>244</v>
      </c>
      <c r="H12" s="87" t="n">
        <v>0</v>
      </c>
      <c r="I12" s="87" t="n">
        <v>0</v>
      </c>
      <c r="J12" s="87" t="n">
        <v>0</v>
      </c>
      <c r="K12" s="87" t="n">
        <f aca="false">SUM(H12:J12)</f>
        <v>0</v>
      </c>
      <c r="L12" s="88" t="s">
        <v>255</v>
      </c>
    </row>
    <row r="13" s="77" customFormat="true" ht="12.8" hidden="false" customHeight="false" outlineLevel="0" collapsed="false">
      <c r="A13" s="91"/>
      <c r="B13" s="92" t="s">
        <v>226</v>
      </c>
      <c r="C13" s="91"/>
      <c r="D13" s="93"/>
      <c r="E13" s="93"/>
      <c r="F13" s="93"/>
      <c r="G13" s="93"/>
      <c r="H13" s="94" t="n">
        <f aca="false">SUM(H9:H12)</f>
        <v>1210.624</v>
      </c>
      <c r="I13" s="94" t="n">
        <f aca="false">SUM(I9:I12)</f>
        <v>1160.624</v>
      </c>
      <c r="J13" s="94" t="n">
        <f aca="false">SUM(J9:J12)</f>
        <v>1160.624</v>
      </c>
      <c r="K13" s="94" t="n">
        <f aca="false">SUM(K9:K12)</f>
        <v>3531.872</v>
      </c>
      <c r="L13" s="91"/>
    </row>
  </sheetData>
  <mergeCells count="8">
    <mergeCell ref="A2:A3"/>
    <mergeCell ref="B2:B3"/>
    <mergeCell ref="C2:C3"/>
    <mergeCell ref="D2:G2"/>
    <mergeCell ref="H2:K2"/>
    <mergeCell ref="L2:L3"/>
    <mergeCell ref="A5:L5"/>
    <mergeCell ref="A6:L6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I9"/>
  <sheetViews>
    <sheetView showFormulas="false" showGridLines="true" showRowColHeaders="true" showZeros="true" rightToLeft="false" tabSelected="false" showOutlineSymbols="true" defaultGridColor="true" view="pageBreakPreview" topLeftCell="A1" colorId="64" zoomScale="85" zoomScaleNormal="100" zoomScalePageLayoutView="85" workbookViewId="0">
      <selection pane="topLeft" activeCell="E28" activeCellId="0" sqref="E28"/>
    </sheetView>
  </sheetViews>
  <sheetFormatPr defaultColWidth="9.13671875" defaultRowHeight="12.75" zeroHeight="false" outlineLevelRow="0" outlineLevelCol="0"/>
  <cols>
    <col collapsed="false" customWidth="false" hidden="false" outlineLevel="0" max="1" min="1" style="103" width="9.13"/>
    <col collapsed="false" customWidth="true" hidden="false" outlineLevel="0" max="2" min="2" style="103" width="6.88"/>
    <col collapsed="false" customWidth="true" hidden="false" outlineLevel="0" max="3" min="3" style="103" width="36.31"/>
    <col collapsed="false" customWidth="true" hidden="false" outlineLevel="0" max="4" min="4" style="103" width="20.71"/>
    <col collapsed="false" customWidth="true" hidden="false" outlineLevel="0" max="5" min="5" style="103" width="23.88"/>
    <col collapsed="false" customWidth="false" hidden="false" outlineLevel="0" max="6" min="6" style="103" width="9.13"/>
    <col collapsed="false" customWidth="true" hidden="false" outlineLevel="0" max="7" min="7" style="103" width="8.86"/>
    <col collapsed="false" customWidth="false" hidden="false" outlineLevel="0" max="1025" min="8" style="103" width="9.13"/>
  </cols>
  <sheetData>
    <row r="2" customFormat="false" ht="15.75" hidden="false" customHeight="true" outlineLevel="0" collapsed="false">
      <c r="A2" s="104"/>
      <c r="B2" s="6" t="s">
        <v>11</v>
      </c>
      <c r="C2" s="6" t="s">
        <v>79</v>
      </c>
      <c r="D2" s="6" t="s">
        <v>80</v>
      </c>
      <c r="E2" s="6" t="s">
        <v>81</v>
      </c>
      <c r="F2" s="6" t="s">
        <v>82</v>
      </c>
      <c r="G2" s="6"/>
      <c r="H2" s="6"/>
      <c r="I2" s="6"/>
    </row>
    <row r="3" customFormat="false" ht="94.5" hidden="false" customHeight="false" outlineLevel="0" collapsed="false">
      <c r="A3" s="104"/>
      <c r="B3" s="6"/>
      <c r="C3" s="6"/>
      <c r="D3" s="6"/>
      <c r="E3" s="6"/>
      <c r="F3" s="6" t="s">
        <v>165</v>
      </c>
      <c r="G3" s="6" t="s">
        <v>84</v>
      </c>
      <c r="H3" s="6" t="s">
        <v>85</v>
      </c>
      <c r="I3" s="6" t="s">
        <v>86</v>
      </c>
    </row>
    <row r="4" customFormat="false" ht="15.75" hidden="false" customHeight="false" outlineLevel="0" collapsed="false">
      <c r="A4" s="104"/>
      <c r="B4" s="44" t="n">
        <v>1</v>
      </c>
      <c r="C4" s="44" t="n">
        <v>2</v>
      </c>
      <c r="D4" s="44" t="n">
        <v>3</v>
      </c>
      <c r="E4" s="44" t="n">
        <v>4</v>
      </c>
      <c r="F4" s="44" t="n">
        <v>5</v>
      </c>
      <c r="G4" s="44" t="n">
        <v>6</v>
      </c>
      <c r="H4" s="44" t="n">
        <v>7</v>
      </c>
      <c r="I4" s="44" t="n">
        <v>8</v>
      </c>
    </row>
    <row r="5" customFormat="false" ht="15.75" hidden="false" customHeight="true" outlineLevel="0" collapsed="false">
      <c r="A5" s="104"/>
      <c r="B5" s="46" t="s">
        <v>256</v>
      </c>
      <c r="C5" s="46"/>
      <c r="D5" s="46"/>
      <c r="E5" s="46"/>
      <c r="F5" s="46"/>
      <c r="G5" s="46"/>
      <c r="H5" s="46"/>
      <c r="I5" s="46"/>
    </row>
    <row r="6" customFormat="false" ht="47.25" hidden="false" customHeight="false" outlineLevel="0" collapsed="false">
      <c r="A6" s="104"/>
      <c r="B6" s="6" t="s">
        <v>33</v>
      </c>
      <c r="C6" s="46" t="s">
        <v>257</v>
      </c>
      <c r="D6" s="6" t="s">
        <v>258</v>
      </c>
      <c r="E6" s="6" t="s">
        <v>259</v>
      </c>
      <c r="F6" s="6" t="n">
        <v>0</v>
      </c>
      <c r="G6" s="6" t="n">
        <v>0</v>
      </c>
      <c r="H6" s="6" t="n">
        <v>0</v>
      </c>
      <c r="I6" s="6" t="n">
        <v>0</v>
      </c>
    </row>
    <row r="7" customFormat="false" ht="31.5" hidden="false" customHeight="false" outlineLevel="0" collapsed="false">
      <c r="A7" s="104"/>
      <c r="B7" s="6" t="s">
        <v>95</v>
      </c>
      <c r="C7" s="46" t="s">
        <v>260</v>
      </c>
      <c r="D7" s="6" t="s">
        <v>258</v>
      </c>
      <c r="E7" s="6" t="s">
        <v>259</v>
      </c>
      <c r="F7" s="6" t="n">
        <v>0</v>
      </c>
      <c r="G7" s="6" t="n">
        <v>0</v>
      </c>
      <c r="H7" s="6" t="n">
        <v>0</v>
      </c>
      <c r="I7" s="6" t="n">
        <v>0</v>
      </c>
    </row>
    <row r="8" customFormat="false" ht="78.75" hidden="false" customHeight="false" outlineLevel="0" collapsed="false">
      <c r="A8" s="104"/>
      <c r="B8" s="6" t="n">
        <v>3</v>
      </c>
      <c r="C8" s="46" t="s">
        <v>261</v>
      </c>
      <c r="D8" s="6" t="s">
        <v>258</v>
      </c>
      <c r="E8" s="6" t="s">
        <v>259</v>
      </c>
      <c r="F8" s="6" t="n">
        <v>2</v>
      </c>
      <c r="G8" s="6" t="n">
        <v>2</v>
      </c>
      <c r="H8" s="6" t="n">
        <v>2</v>
      </c>
      <c r="I8" s="6" t="n">
        <v>2</v>
      </c>
    </row>
    <row r="9" customFormat="false" ht="12.75" hidden="false" customHeight="false" outlineLevel="0" collapsed="false">
      <c r="A9" s="104"/>
    </row>
  </sheetData>
  <mergeCells count="6">
    <mergeCell ref="B2:B3"/>
    <mergeCell ref="C2:C3"/>
    <mergeCell ref="D2:D3"/>
    <mergeCell ref="E2:E3"/>
    <mergeCell ref="F2:I2"/>
    <mergeCell ref="B5:I5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2:L8"/>
  <sheetViews>
    <sheetView showFormulas="false" showGridLines="true" showRowColHeaders="true" showZeros="true" rightToLeft="false" tabSelected="false" showOutlineSymbols="true" defaultGridColor="true" view="pageBreakPreview" topLeftCell="A1" colorId="64" zoomScale="85" zoomScaleNormal="100" zoomScalePageLayoutView="85" workbookViewId="0">
      <selection pane="topLeft" activeCell="O13" activeCellId="0" sqref="O13"/>
    </sheetView>
  </sheetViews>
  <sheetFormatPr defaultColWidth="8.9140625" defaultRowHeight="12.75" zeroHeight="false" outlineLevelRow="0" outlineLevelCol="0"/>
  <cols>
    <col collapsed="false" customWidth="true" hidden="false" outlineLevel="0" max="1" min="1" style="37" width="5.57"/>
    <col collapsed="false" customWidth="true" hidden="false" outlineLevel="0" max="2" min="2" style="37" width="27.42"/>
    <col collapsed="false" customWidth="true" hidden="false" outlineLevel="0" max="3" min="3" style="37" width="14.69"/>
    <col collapsed="false" customWidth="true" hidden="false" outlineLevel="0" max="4" min="4" style="37" width="6.57"/>
    <col collapsed="false" customWidth="true" hidden="false" outlineLevel="0" max="5" min="5" style="37" width="7.57"/>
    <col collapsed="false" customWidth="true" hidden="false" outlineLevel="0" max="6" min="6" style="37" width="9.59"/>
    <col collapsed="false" customWidth="true" hidden="false" outlineLevel="0" max="7" min="7" style="37" width="6.15"/>
    <col collapsed="false" customWidth="true" hidden="false" outlineLevel="0" max="8" min="8" style="37" width="10"/>
    <col collapsed="false" customWidth="true" hidden="false" outlineLevel="0" max="12" min="12" style="37" width="30.28"/>
  </cols>
  <sheetData>
    <row r="2" s="64" customFormat="true" ht="12.75" hidden="false" customHeight="true" outlineLevel="0" collapsed="false">
      <c r="A2" s="81" t="s">
        <v>11</v>
      </c>
      <c r="B2" s="81" t="s">
        <v>150</v>
      </c>
      <c r="C2" s="81" t="s">
        <v>20</v>
      </c>
      <c r="D2" s="81" t="s">
        <v>15</v>
      </c>
      <c r="E2" s="81"/>
      <c r="F2" s="81"/>
      <c r="G2" s="81"/>
      <c r="H2" s="81" t="s">
        <v>151</v>
      </c>
      <c r="I2" s="81"/>
      <c r="J2" s="81"/>
      <c r="K2" s="81"/>
      <c r="L2" s="81" t="s">
        <v>152</v>
      </c>
    </row>
    <row r="3" s="64" customFormat="true" ht="89.25" hidden="false" customHeight="false" outlineLevel="0" collapsed="false">
      <c r="A3" s="81"/>
      <c r="B3" s="81"/>
      <c r="C3" s="81"/>
      <c r="D3" s="81" t="s">
        <v>20</v>
      </c>
      <c r="E3" s="81" t="s">
        <v>21</v>
      </c>
      <c r="F3" s="81" t="s">
        <v>22</v>
      </c>
      <c r="G3" s="81" t="s">
        <v>23</v>
      </c>
      <c r="H3" s="81" t="s">
        <v>262</v>
      </c>
      <c r="I3" s="81" t="s">
        <v>85</v>
      </c>
      <c r="J3" s="81" t="s">
        <v>86</v>
      </c>
      <c r="K3" s="81" t="s">
        <v>153</v>
      </c>
      <c r="L3" s="81"/>
    </row>
    <row r="4" customFormat="false" ht="12.75" hidden="false" customHeight="false" outlineLevel="0" collapsed="false">
      <c r="A4" s="83" t="n">
        <v>1</v>
      </c>
      <c r="B4" s="83" t="n">
        <v>2</v>
      </c>
      <c r="C4" s="83" t="n">
        <v>3</v>
      </c>
      <c r="D4" s="83" t="n">
        <v>4</v>
      </c>
      <c r="E4" s="83" t="n">
        <v>5</v>
      </c>
      <c r="F4" s="83" t="n">
        <v>6</v>
      </c>
      <c r="G4" s="83" t="n">
        <v>7</v>
      </c>
      <c r="H4" s="83" t="n">
        <v>8</v>
      </c>
      <c r="I4" s="83" t="n">
        <v>9</v>
      </c>
      <c r="J4" s="83" t="n">
        <v>10</v>
      </c>
      <c r="K4" s="83" t="n">
        <v>11</v>
      </c>
      <c r="L4" s="83" t="n">
        <v>12</v>
      </c>
    </row>
    <row r="5" customFormat="false" ht="26.25" hidden="false" customHeight="true" outlineLevel="0" collapsed="false">
      <c r="A5" s="85" t="s">
        <v>256</v>
      </c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</row>
    <row r="6" customFormat="false" ht="12.75" hidden="false" customHeight="true" outlineLevel="0" collapsed="false">
      <c r="A6" s="85" t="s">
        <v>263</v>
      </c>
      <c r="B6" s="85" t="s">
        <v>156</v>
      </c>
      <c r="C6" s="85"/>
      <c r="D6" s="85"/>
      <c r="E6" s="85"/>
      <c r="F6" s="85"/>
      <c r="G6" s="85"/>
      <c r="H6" s="85"/>
      <c r="I6" s="85"/>
      <c r="J6" s="85"/>
      <c r="K6" s="85"/>
      <c r="L6" s="85"/>
    </row>
    <row r="7" customFormat="false" ht="165.75" hidden="false" customHeight="false" outlineLevel="0" collapsed="false">
      <c r="A7" s="100" t="s">
        <v>40</v>
      </c>
      <c r="B7" s="88" t="s">
        <v>264</v>
      </c>
      <c r="C7" s="88" t="s">
        <v>265</v>
      </c>
      <c r="D7" s="81" t="n">
        <v>810</v>
      </c>
      <c r="E7" s="81" t="n">
        <v>605</v>
      </c>
      <c r="F7" s="81" t="s">
        <v>266</v>
      </c>
      <c r="G7" s="81" t="n">
        <v>244</v>
      </c>
      <c r="H7" s="82" t="n">
        <v>0</v>
      </c>
      <c r="I7" s="82" t="n">
        <v>0</v>
      </c>
      <c r="J7" s="82" t="n">
        <v>0</v>
      </c>
      <c r="K7" s="82" t="n">
        <f aca="false">SUM(H7:J7)</f>
        <v>0</v>
      </c>
      <c r="L7" s="88" t="s">
        <v>267</v>
      </c>
    </row>
    <row r="8" s="77" customFormat="true" ht="12.75" hidden="false" customHeight="false" outlineLevel="0" collapsed="false">
      <c r="A8" s="91"/>
      <c r="B8" s="92" t="s">
        <v>226</v>
      </c>
      <c r="C8" s="91"/>
      <c r="D8" s="93"/>
      <c r="E8" s="93"/>
      <c r="F8" s="93"/>
      <c r="G8" s="93"/>
      <c r="H8" s="105" t="n">
        <f aca="false">SUM(H7:H7)</f>
        <v>0</v>
      </c>
      <c r="I8" s="105" t="n">
        <f aca="false">SUM(I7:I7)</f>
        <v>0</v>
      </c>
      <c r="J8" s="105" t="n">
        <f aca="false">SUM(J7:J7)</f>
        <v>0</v>
      </c>
      <c r="K8" s="105" t="n">
        <f aca="false">SUM(K7:K7)</f>
        <v>0</v>
      </c>
      <c r="L8" s="91"/>
    </row>
  </sheetData>
  <mergeCells count="8">
    <mergeCell ref="A2:A3"/>
    <mergeCell ref="B2:B3"/>
    <mergeCell ref="C2:C3"/>
    <mergeCell ref="D2:G2"/>
    <mergeCell ref="H2:K2"/>
    <mergeCell ref="L2:L3"/>
    <mergeCell ref="A5:L5"/>
    <mergeCell ref="A6:L6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G14"/>
  <sheetViews>
    <sheetView showFormulas="false" showGridLines="true" showRowColHeaders="true" showZeros="true" rightToLeft="false" tabSelected="false" showOutlineSymbols="true" defaultGridColor="true" view="pageBreakPreview" topLeftCell="A1" colorId="64" zoomScale="85" zoomScaleNormal="100" zoomScalePageLayoutView="85" workbookViewId="0">
      <selection pane="topLeft" activeCell="E11" activeCellId="0" sqref="E11"/>
    </sheetView>
  </sheetViews>
  <sheetFormatPr defaultColWidth="9.13671875" defaultRowHeight="15.75" zeroHeight="false" outlineLevelRow="0" outlineLevelCol="0"/>
  <cols>
    <col collapsed="false" customWidth="true" hidden="false" outlineLevel="0" max="1" min="1" style="106" width="11.85"/>
    <col collapsed="false" customWidth="true" hidden="false" outlineLevel="0" max="2" min="2" style="2" width="18"/>
    <col collapsed="false" customWidth="true" hidden="false" outlineLevel="0" max="3" min="3" style="2" width="17"/>
    <col collapsed="false" customWidth="true" hidden="false" outlineLevel="0" max="4" min="4" style="2" width="12.86"/>
    <col collapsed="false" customWidth="true" hidden="false" outlineLevel="0" max="5" min="5" style="2" width="14.28"/>
    <col collapsed="false" customWidth="true" hidden="false" outlineLevel="0" max="6" min="6" style="1" width="12.42"/>
    <col collapsed="false" customWidth="true" hidden="false" outlineLevel="0" max="7" min="7" style="1" width="14.43"/>
    <col collapsed="false" customWidth="false" hidden="false" outlineLevel="0" max="1025" min="8" style="1" width="9.13"/>
  </cols>
  <sheetData>
    <row r="1" s="109" customFormat="true" ht="18.75" hidden="false" customHeight="false" outlineLevel="0" collapsed="false">
      <c r="A1" s="107"/>
      <c r="B1" s="108" t="s">
        <v>66</v>
      </c>
      <c r="C1" s="108" t="s">
        <v>268</v>
      </c>
      <c r="D1" s="108" t="s">
        <v>269</v>
      </c>
      <c r="E1" s="108" t="s">
        <v>270</v>
      </c>
    </row>
    <row r="2" customFormat="false" ht="18.75" hidden="false" customHeight="false" outlineLevel="0" collapsed="false">
      <c r="A2" s="110" t="n">
        <v>2014</v>
      </c>
      <c r="B2" s="111" t="n">
        <v>2692.5</v>
      </c>
      <c r="C2" s="111" t="n">
        <v>62.9</v>
      </c>
      <c r="D2" s="111" t="n">
        <v>6.4</v>
      </c>
      <c r="E2" s="111" t="n">
        <v>2623.2</v>
      </c>
      <c r="F2" s="112" t="n">
        <f aca="false">SUM(C2:E2)</f>
        <v>2692.5</v>
      </c>
      <c r="G2" s="112" t="n">
        <f aca="false">F2-B2</f>
        <v>0</v>
      </c>
    </row>
    <row r="3" customFormat="false" ht="18.75" hidden="false" customHeight="false" outlineLevel="0" collapsed="false">
      <c r="A3" s="110" t="n">
        <v>2015</v>
      </c>
      <c r="B3" s="111" t="n">
        <v>4928.9</v>
      </c>
      <c r="C3" s="111" t="n">
        <v>2065.6</v>
      </c>
      <c r="D3" s="111" t="n">
        <v>53.6</v>
      </c>
      <c r="E3" s="111" t="n">
        <v>2809.7</v>
      </c>
      <c r="F3" s="112" t="n">
        <f aca="false">SUM(C3:E3)</f>
        <v>4928.9</v>
      </c>
      <c r="G3" s="112" t="n">
        <f aca="false">F3-B3</f>
        <v>0</v>
      </c>
    </row>
    <row r="4" customFormat="false" ht="18.75" hidden="false" customHeight="false" outlineLevel="0" collapsed="false">
      <c r="A4" s="110" t="n">
        <v>2016</v>
      </c>
      <c r="B4" s="111" t="n">
        <v>3318.9</v>
      </c>
      <c r="C4" s="111" t="n">
        <v>324.8</v>
      </c>
      <c r="D4" s="111" t="n">
        <v>5.8</v>
      </c>
      <c r="E4" s="111" t="n">
        <v>2988.3</v>
      </c>
      <c r="F4" s="112" t="n">
        <f aca="false">SUM(C4:E4)</f>
        <v>3318.9</v>
      </c>
      <c r="G4" s="112" t="n">
        <f aca="false">F4-B4</f>
        <v>0</v>
      </c>
    </row>
    <row r="5" customFormat="false" ht="18.75" hidden="false" customHeight="false" outlineLevel="0" collapsed="false">
      <c r="A5" s="110" t="n">
        <v>2017</v>
      </c>
      <c r="B5" s="111" t="n">
        <v>9262.43</v>
      </c>
      <c r="C5" s="111" t="n">
        <v>5864.08</v>
      </c>
      <c r="D5" s="111" t="n">
        <v>4.72</v>
      </c>
      <c r="E5" s="111" t="n">
        <v>3393.63</v>
      </c>
      <c r="F5" s="112" t="n">
        <f aca="false">SUM(C5:E5)</f>
        <v>9262.43</v>
      </c>
      <c r="G5" s="112" t="n">
        <f aca="false">F5-B5</f>
        <v>0</v>
      </c>
    </row>
    <row r="6" customFormat="false" ht="18.75" hidden="false" customHeight="false" outlineLevel="0" collapsed="false">
      <c r="A6" s="110" t="n">
        <v>2018</v>
      </c>
      <c r="B6" s="111" t="n">
        <v>7621.15</v>
      </c>
      <c r="C6" s="111" t="n">
        <v>3735.71</v>
      </c>
      <c r="D6" s="111" t="n">
        <v>6.75</v>
      </c>
      <c r="E6" s="111" t="n">
        <v>3878.69</v>
      </c>
      <c r="F6" s="112" t="n">
        <f aca="false">SUM(C6:E6)</f>
        <v>7621.15</v>
      </c>
      <c r="G6" s="112" t="n">
        <f aca="false">F6-B6</f>
        <v>0</v>
      </c>
    </row>
    <row r="7" customFormat="false" ht="18.75" hidden="false" customHeight="false" outlineLevel="0" collapsed="false">
      <c r="A7" s="110" t="n">
        <v>2019</v>
      </c>
      <c r="B7" s="111" t="n">
        <v>7961.94</v>
      </c>
      <c r="C7" s="111" t="n">
        <v>4054.98</v>
      </c>
      <c r="D7" s="111" t="n">
        <v>0</v>
      </c>
      <c r="E7" s="111" t="n">
        <v>3906.96</v>
      </c>
      <c r="F7" s="112" t="n">
        <f aca="false">SUM(C7:E7)</f>
        <v>7961.94</v>
      </c>
      <c r="G7" s="112" t="n">
        <f aca="false">F7-B7</f>
        <v>0</v>
      </c>
    </row>
    <row r="8" customFormat="false" ht="18.75" hidden="false" customHeight="false" outlineLevel="0" collapsed="false">
      <c r="A8" s="110" t="n">
        <v>2020</v>
      </c>
      <c r="B8" s="111" t="n">
        <v>7801.37</v>
      </c>
      <c r="C8" s="111" t="n">
        <v>3678.39</v>
      </c>
      <c r="D8" s="111" t="n">
        <v>0</v>
      </c>
      <c r="E8" s="111" t="n">
        <v>4122.98</v>
      </c>
      <c r="F8" s="112" t="n">
        <f aca="false">SUM(C8:E8)</f>
        <v>7801.37</v>
      </c>
      <c r="G8" s="112" t="n">
        <f aca="false">F8-B8</f>
        <v>0</v>
      </c>
    </row>
    <row r="9" customFormat="false" ht="18.75" hidden="false" customHeight="false" outlineLevel="0" collapsed="false">
      <c r="A9" s="110" t="n">
        <v>2021</v>
      </c>
      <c r="B9" s="111" t="n">
        <v>48454.35</v>
      </c>
      <c r="C9" s="111" t="n">
        <v>44066.33</v>
      </c>
      <c r="D9" s="111" t="n">
        <v>0</v>
      </c>
      <c r="E9" s="111" t="n">
        <v>4388.02</v>
      </c>
      <c r="F9" s="112" t="n">
        <f aca="false">SUM(C9:E9)</f>
        <v>48454.35</v>
      </c>
      <c r="G9" s="112" t="n">
        <f aca="false">F9-B9</f>
        <v>0</v>
      </c>
    </row>
    <row r="10" customFormat="false" ht="18.75" hidden="false" customHeight="false" outlineLevel="0" collapsed="false">
      <c r="A10" s="110" t="n">
        <v>2022</v>
      </c>
      <c r="B10" s="111" t="n">
        <v>10043.033</v>
      </c>
      <c r="C10" s="111" t="n">
        <v>4600.5</v>
      </c>
      <c r="D10" s="111" t="n">
        <v>0</v>
      </c>
      <c r="E10" s="111" t="n">
        <v>5442.533</v>
      </c>
      <c r="F10" s="112" t="n">
        <f aca="false">SUM(C10:E10)</f>
        <v>10043.033</v>
      </c>
      <c r="G10" s="112" t="n">
        <f aca="false">F10-B10</f>
        <v>0</v>
      </c>
    </row>
    <row r="11" customFormat="false" ht="18.75" hidden="false" customHeight="false" outlineLevel="0" collapsed="false">
      <c r="A11" s="110" t="n">
        <v>2023</v>
      </c>
      <c r="B11" s="111" t="n">
        <v>57215.808</v>
      </c>
      <c r="C11" s="111" t="n">
        <v>51770.7</v>
      </c>
      <c r="D11" s="111" t="n">
        <v>0</v>
      </c>
      <c r="E11" s="111" t="n">
        <v>5445.108</v>
      </c>
      <c r="F11" s="112" t="n">
        <f aca="false">SUM(C11:E11)</f>
        <v>57215.808</v>
      </c>
      <c r="G11" s="112" t="n">
        <f aca="false">F11-B11</f>
        <v>0</v>
      </c>
    </row>
    <row r="12" customFormat="false" ht="18.75" hidden="false" customHeight="false" outlineLevel="0" collapsed="false">
      <c r="A12" s="110" t="n">
        <v>2024</v>
      </c>
      <c r="B12" s="111" t="n">
        <v>3963.454</v>
      </c>
      <c r="C12" s="111" t="n">
        <v>0</v>
      </c>
      <c r="D12" s="111" t="n">
        <v>0</v>
      </c>
      <c r="E12" s="111" t="n">
        <v>3963.454</v>
      </c>
      <c r="F12" s="112" t="n">
        <f aca="false">SUM(C12:E12)</f>
        <v>3963.454</v>
      </c>
      <c r="G12" s="112" t="n">
        <f aca="false">F12-B12</f>
        <v>0</v>
      </c>
    </row>
    <row r="13" customFormat="false" ht="18.75" hidden="false" customHeight="false" outlineLevel="0" collapsed="false">
      <c r="A13" s="110" t="n">
        <v>2025</v>
      </c>
      <c r="B13" s="111" t="n">
        <v>3863.454</v>
      </c>
      <c r="C13" s="111" t="n">
        <v>0</v>
      </c>
      <c r="D13" s="111" t="n">
        <v>0</v>
      </c>
      <c r="E13" s="111" t="n">
        <v>3863.454</v>
      </c>
      <c r="F13" s="112" t="n">
        <f aca="false">SUM(C13:E13)</f>
        <v>3863.454</v>
      </c>
      <c r="G13" s="112" t="n">
        <f aca="false">F13-B13</f>
        <v>0</v>
      </c>
    </row>
    <row r="14" s="115" customFormat="true" ht="18.75" hidden="false" customHeight="false" outlineLevel="0" collapsed="false">
      <c r="A14" s="113"/>
      <c r="B14" s="114" t="n">
        <f aca="false">SUM(B2:B13)</f>
        <v>167127.289</v>
      </c>
      <c r="C14" s="114" t="n">
        <f aca="false">SUM(C2:C13)</f>
        <v>120223.99</v>
      </c>
      <c r="D14" s="114" t="n">
        <f aca="false">SUM(D2:D13)</f>
        <v>77.27</v>
      </c>
      <c r="E14" s="114" t="n">
        <f aca="false">SUM(E2:E13)</f>
        <v>46826.029</v>
      </c>
      <c r="F14" s="112" t="n">
        <f aca="false">SUM(C14:E14)</f>
        <v>167127.289</v>
      </c>
      <c r="G14" s="112" t="n">
        <f aca="false">F14-B14</f>
        <v>0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G14"/>
  <sheetViews>
    <sheetView showFormulas="false" showGridLines="true" showRowColHeaders="true" showZeros="true" rightToLeft="false" tabSelected="false" showOutlineSymbols="true" defaultGridColor="true" view="pageBreakPreview" topLeftCell="A1" colorId="64" zoomScale="85" zoomScaleNormal="100" zoomScalePageLayoutView="85" workbookViewId="0">
      <selection pane="topLeft" activeCell="C11" activeCellId="0" sqref="C11"/>
    </sheetView>
  </sheetViews>
  <sheetFormatPr defaultColWidth="9.13671875" defaultRowHeight="15.75" zeroHeight="false" outlineLevelRow="0" outlineLevelCol="0"/>
  <cols>
    <col collapsed="false" customWidth="true" hidden="false" outlineLevel="0" max="1" min="1" style="106" width="11.85"/>
    <col collapsed="false" customWidth="true" hidden="false" outlineLevel="0" max="2" min="2" style="2" width="18"/>
    <col collapsed="false" customWidth="true" hidden="false" outlineLevel="0" max="3" min="3" style="2" width="17"/>
    <col collapsed="false" customWidth="true" hidden="false" outlineLevel="0" max="4" min="4" style="2" width="12.86"/>
    <col collapsed="false" customWidth="true" hidden="false" outlineLevel="0" max="5" min="5" style="2" width="16.43"/>
    <col collapsed="false" customWidth="true" hidden="false" outlineLevel="0" max="6" min="6" style="1" width="12.42"/>
    <col collapsed="false" customWidth="true" hidden="false" outlineLevel="0" max="7" min="7" style="1" width="14.43"/>
    <col collapsed="false" customWidth="false" hidden="false" outlineLevel="0" max="1025" min="8" style="1" width="9.13"/>
  </cols>
  <sheetData>
    <row r="1" s="109" customFormat="true" ht="18.75" hidden="false" customHeight="false" outlineLevel="0" collapsed="false">
      <c r="A1" s="107"/>
      <c r="B1" s="108" t="s">
        <v>66</v>
      </c>
      <c r="C1" s="108" t="s">
        <v>268</v>
      </c>
      <c r="D1" s="108" t="s">
        <v>269</v>
      </c>
      <c r="E1" s="108" t="s">
        <v>270</v>
      </c>
    </row>
    <row r="2" customFormat="false" ht="18.75" hidden="false" customHeight="false" outlineLevel="0" collapsed="false">
      <c r="A2" s="110" t="n">
        <v>2014</v>
      </c>
      <c r="B2" s="111" t="n">
        <v>2692.5</v>
      </c>
      <c r="C2" s="111" t="n">
        <v>62.9</v>
      </c>
      <c r="D2" s="111" t="n">
        <v>6.4</v>
      </c>
      <c r="E2" s="111" t="n">
        <v>2623.2</v>
      </c>
      <c r="F2" s="112" t="n">
        <f aca="false">SUM(C2:E2)</f>
        <v>2692.5</v>
      </c>
      <c r="G2" s="112" t="n">
        <f aca="false">F2-B2</f>
        <v>0</v>
      </c>
    </row>
    <row r="3" customFormat="false" ht="18.75" hidden="false" customHeight="false" outlineLevel="0" collapsed="false">
      <c r="A3" s="110" t="n">
        <v>2015</v>
      </c>
      <c r="B3" s="111" t="n">
        <v>4928.9</v>
      </c>
      <c r="C3" s="111" t="n">
        <v>2065.6</v>
      </c>
      <c r="D3" s="111" t="n">
        <v>53.6</v>
      </c>
      <c r="E3" s="111" t="n">
        <v>2809.7</v>
      </c>
      <c r="F3" s="112" t="n">
        <f aca="false">SUM(C3:E3)</f>
        <v>4928.9</v>
      </c>
      <c r="G3" s="112" t="n">
        <f aca="false">F3-B3</f>
        <v>0</v>
      </c>
    </row>
    <row r="4" customFormat="false" ht="18.75" hidden="false" customHeight="false" outlineLevel="0" collapsed="false">
      <c r="A4" s="110" t="n">
        <v>2016</v>
      </c>
      <c r="B4" s="111" t="n">
        <v>3318.9</v>
      </c>
      <c r="C4" s="111" t="n">
        <v>324.8</v>
      </c>
      <c r="D4" s="111" t="n">
        <v>5.8</v>
      </c>
      <c r="E4" s="111" t="n">
        <v>2988.3</v>
      </c>
      <c r="F4" s="112" t="n">
        <f aca="false">SUM(C4:E4)</f>
        <v>3318.9</v>
      </c>
      <c r="G4" s="112" t="n">
        <f aca="false">F4-B4</f>
        <v>0</v>
      </c>
    </row>
    <row r="5" customFormat="false" ht="18.75" hidden="false" customHeight="false" outlineLevel="0" collapsed="false">
      <c r="A5" s="110" t="n">
        <v>2017</v>
      </c>
      <c r="B5" s="111" t="n">
        <v>9262.43</v>
      </c>
      <c r="C5" s="111" t="n">
        <v>5864.08</v>
      </c>
      <c r="D5" s="111" t="n">
        <v>4.72</v>
      </c>
      <c r="E5" s="111" t="n">
        <v>3393.63</v>
      </c>
      <c r="F5" s="112" t="n">
        <f aca="false">SUM(C5:E5)</f>
        <v>9262.43</v>
      </c>
      <c r="G5" s="112" t="n">
        <f aca="false">F5-B5</f>
        <v>0</v>
      </c>
    </row>
    <row r="6" customFormat="false" ht="18.75" hidden="false" customHeight="false" outlineLevel="0" collapsed="false">
      <c r="A6" s="110" t="n">
        <v>2018</v>
      </c>
      <c r="B6" s="111" t="n">
        <v>7621.15</v>
      </c>
      <c r="C6" s="111" t="n">
        <v>3735.71</v>
      </c>
      <c r="D6" s="111" t="n">
        <v>6.75</v>
      </c>
      <c r="E6" s="111" t="n">
        <v>3878.69</v>
      </c>
      <c r="F6" s="112" t="n">
        <f aca="false">SUM(C6:E6)</f>
        <v>7621.15</v>
      </c>
      <c r="G6" s="112" t="n">
        <f aca="false">F6-B6</f>
        <v>0</v>
      </c>
    </row>
    <row r="7" customFormat="false" ht="18.75" hidden="false" customHeight="false" outlineLevel="0" collapsed="false">
      <c r="A7" s="110" t="n">
        <v>2019</v>
      </c>
      <c r="B7" s="111" t="n">
        <v>7961.94</v>
      </c>
      <c r="C7" s="111" t="n">
        <v>4054.98</v>
      </c>
      <c r="D7" s="111" t="n">
        <v>0</v>
      </c>
      <c r="E7" s="111" t="n">
        <v>3906.96</v>
      </c>
      <c r="F7" s="112" t="n">
        <f aca="false">SUM(C7:E7)</f>
        <v>7961.94</v>
      </c>
      <c r="G7" s="112" t="n">
        <f aca="false">F7-B7</f>
        <v>0</v>
      </c>
    </row>
    <row r="8" customFormat="false" ht="18.75" hidden="false" customHeight="false" outlineLevel="0" collapsed="false">
      <c r="A8" s="110" t="n">
        <v>2020</v>
      </c>
      <c r="B8" s="111" t="n">
        <v>7801.37</v>
      </c>
      <c r="C8" s="111" t="n">
        <v>3678.39</v>
      </c>
      <c r="D8" s="111" t="n">
        <v>0</v>
      </c>
      <c r="E8" s="111" t="n">
        <v>4122.98</v>
      </c>
      <c r="F8" s="112" t="n">
        <f aca="false">SUM(C8:E8)</f>
        <v>7801.37</v>
      </c>
      <c r="G8" s="112" t="n">
        <f aca="false">F8-B8</f>
        <v>0</v>
      </c>
    </row>
    <row r="9" customFormat="false" ht="18.75" hidden="false" customHeight="false" outlineLevel="0" collapsed="false">
      <c r="A9" s="110" t="n">
        <v>2021</v>
      </c>
      <c r="B9" s="111" t="n">
        <v>48454.35</v>
      </c>
      <c r="C9" s="111" t="n">
        <v>44066.33</v>
      </c>
      <c r="D9" s="111" t="n">
        <v>0</v>
      </c>
      <c r="E9" s="111" t="n">
        <v>4388.02</v>
      </c>
      <c r="F9" s="112" t="n">
        <f aca="false">SUM(C9:E9)</f>
        <v>48454.35</v>
      </c>
      <c r="G9" s="112" t="n">
        <f aca="false">F9-B9</f>
        <v>0</v>
      </c>
    </row>
    <row r="10" customFormat="false" ht="18.75" hidden="false" customHeight="false" outlineLevel="0" collapsed="false">
      <c r="A10" s="110" t="n">
        <v>2022</v>
      </c>
      <c r="B10" s="111" t="n">
        <v>10043.033</v>
      </c>
      <c r="C10" s="111" t="n">
        <v>4600.5</v>
      </c>
      <c r="D10" s="111" t="n">
        <v>0</v>
      </c>
      <c r="E10" s="111" t="n">
        <v>5442.533</v>
      </c>
      <c r="F10" s="112" t="n">
        <f aca="false">SUM(C10:E10)</f>
        <v>10043.033</v>
      </c>
      <c r="G10" s="112" t="n">
        <f aca="false">F10-B10</f>
        <v>0</v>
      </c>
    </row>
    <row r="11" customFormat="false" ht="18.75" hidden="false" customHeight="false" outlineLevel="0" collapsed="false">
      <c r="A11" s="110" t="n">
        <v>2023</v>
      </c>
      <c r="B11" s="111" t="n">
        <v>57041.86</v>
      </c>
      <c r="C11" s="111" t="n">
        <f aca="false">52030.9</f>
        <v>52030.9</v>
      </c>
      <c r="D11" s="111" t="n">
        <v>0</v>
      </c>
      <c r="E11" s="111" t="n">
        <f aca="false">57041.86-52030.9</f>
        <v>5010.96</v>
      </c>
      <c r="F11" s="112" t="n">
        <f aca="false">SUM(C11:E11)</f>
        <v>57041.86</v>
      </c>
      <c r="G11" s="112" t="n">
        <f aca="false">F11-B11</f>
        <v>0</v>
      </c>
    </row>
    <row r="12" customFormat="false" ht="18.75" hidden="false" customHeight="false" outlineLevel="0" collapsed="false">
      <c r="A12" s="110" t="n">
        <v>2024</v>
      </c>
      <c r="B12" s="111" t="n">
        <v>3963.454</v>
      </c>
      <c r="C12" s="111" t="n">
        <v>0</v>
      </c>
      <c r="D12" s="111" t="n">
        <v>0</v>
      </c>
      <c r="E12" s="111" t="n">
        <v>3963.454</v>
      </c>
      <c r="F12" s="112" t="n">
        <f aca="false">SUM(C12:E12)</f>
        <v>3963.454</v>
      </c>
      <c r="G12" s="112" t="n">
        <f aca="false">F12-B12</f>
        <v>0</v>
      </c>
    </row>
    <row r="13" customFormat="false" ht="18.75" hidden="false" customHeight="false" outlineLevel="0" collapsed="false">
      <c r="A13" s="110" t="n">
        <v>2025</v>
      </c>
      <c r="B13" s="111" t="n">
        <v>3834.754</v>
      </c>
      <c r="C13" s="111" t="n">
        <v>0</v>
      </c>
      <c r="D13" s="111" t="n">
        <v>0</v>
      </c>
      <c r="E13" s="111" t="n">
        <v>3834.754</v>
      </c>
      <c r="F13" s="112" t="n">
        <f aca="false">SUM(C13:E13)</f>
        <v>3834.754</v>
      </c>
      <c r="G13" s="112" t="n">
        <f aca="false">F13-B13</f>
        <v>0</v>
      </c>
    </row>
    <row r="14" s="115" customFormat="true" ht="18.75" hidden="false" customHeight="false" outlineLevel="0" collapsed="false">
      <c r="A14" s="113"/>
      <c r="B14" s="114" t="n">
        <f aca="false">SUM(B2:B13)</f>
        <v>166924.641</v>
      </c>
      <c r="C14" s="114" t="n">
        <f aca="false">SUM(C2:C13)</f>
        <v>120484.19</v>
      </c>
      <c r="D14" s="114" t="n">
        <f aca="false">SUM(D2:D13)</f>
        <v>77.27</v>
      </c>
      <c r="E14" s="114" t="n">
        <f aca="false">SUM(E2:E13)</f>
        <v>46363.181</v>
      </c>
      <c r="F14" s="112" t="n">
        <f aca="false">SUM(C14:E14)</f>
        <v>166924.641</v>
      </c>
      <c r="G14" s="112" t="n">
        <f aca="false">F14-B14</f>
        <v>0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tabColor rgb="FFFF0000"/>
    <pageSetUpPr fitToPage="true"/>
  </sheetPr>
  <dimension ref="A1:H53"/>
  <sheetViews>
    <sheetView showFormulas="false" showGridLines="true" showRowColHeaders="true" showZeros="true" rightToLeft="false" tabSelected="true" showOutlineSymbols="true" defaultGridColor="true" view="pageBreakPreview" topLeftCell="A1" colorId="64" zoomScale="85" zoomScaleNormal="100" zoomScalePageLayoutView="85" workbookViewId="0">
      <pane xSplit="4" ySplit="5" topLeftCell="E30" activePane="bottomRight" state="frozen"/>
      <selection pane="topLeft" activeCell="A1" activeCellId="0" sqref="A1"/>
      <selection pane="topRight" activeCell="E1" activeCellId="0" sqref="E1"/>
      <selection pane="bottomLeft" activeCell="A30" activeCellId="0" sqref="A30"/>
      <selection pane="bottomRight" activeCell="U30" activeCellId="0" sqref="U30"/>
    </sheetView>
  </sheetViews>
  <sheetFormatPr defaultColWidth="9.13671875" defaultRowHeight="15" zeroHeight="false" outlineLevelRow="0" outlineLevelCol="0"/>
  <cols>
    <col collapsed="false" customWidth="true" hidden="false" outlineLevel="0" max="1" min="1" style="33" width="5.28"/>
    <col collapsed="false" customWidth="true" hidden="false" outlineLevel="0" max="2" min="2" style="33" width="24.29"/>
    <col collapsed="false" customWidth="true" hidden="false" outlineLevel="0" max="3" min="3" style="33" width="26.29"/>
    <col collapsed="false" customWidth="true" hidden="false" outlineLevel="0" max="4" min="4" style="33" width="18.29"/>
    <col collapsed="false" customWidth="true" hidden="false" outlineLevel="0" max="5" min="5" style="34" width="14.15"/>
    <col collapsed="false" customWidth="true" hidden="false" outlineLevel="0" max="7" min="6" style="35" width="15.29"/>
    <col collapsed="false" customWidth="true" hidden="false" outlineLevel="0" max="8" min="8" style="34" width="13.63"/>
    <col collapsed="false" customWidth="true" hidden="false" outlineLevel="0" max="9" min="9" style="33" width="19.04"/>
    <col collapsed="false" customWidth="true" hidden="false" outlineLevel="0" max="10" min="10" style="33" width="18.89"/>
    <col collapsed="false" customWidth="false" hidden="false" outlineLevel="0" max="1025" min="11" style="33" width="9.13"/>
  </cols>
  <sheetData>
    <row r="1" customFormat="false" ht="15" hidden="false" customHeight="false" outlineLevel="0" collapsed="false">
      <c r="E1" s="36" t="s">
        <v>54</v>
      </c>
      <c r="F1" s="36"/>
      <c r="G1" s="36"/>
      <c r="H1" s="36"/>
    </row>
    <row r="2" customFormat="false" ht="15" hidden="false" customHeight="false" outlineLevel="0" collapsed="false">
      <c r="E2" s="36" t="s">
        <v>55</v>
      </c>
      <c r="F2" s="36"/>
      <c r="G2" s="36"/>
      <c r="H2" s="36"/>
    </row>
    <row r="3" customFormat="false" ht="15" hidden="false" customHeight="false" outlineLevel="0" collapsed="false">
      <c r="E3" s="36" t="s">
        <v>56</v>
      </c>
      <c r="F3" s="36"/>
      <c r="G3" s="36"/>
      <c r="H3" s="36"/>
    </row>
    <row r="4" customFormat="false" ht="15" hidden="false" customHeight="false" outlineLevel="0" collapsed="false">
      <c r="E4" s="37"/>
      <c r="F4" s="38"/>
      <c r="G4" s="39"/>
      <c r="H4" s="40"/>
    </row>
    <row r="5" customFormat="false" ht="15" hidden="false" customHeight="false" outlineLevel="0" collapsed="false">
      <c r="A5" s="41" t="s">
        <v>57</v>
      </c>
      <c r="B5" s="41"/>
      <c r="C5" s="41"/>
      <c r="D5" s="41"/>
      <c r="E5" s="41"/>
      <c r="F5" s="41"/>
      <c r="G5" s="41"/>
      <c r="H5" s="41"/>
    </row>
    <row r="6" customFormat="false" ht="15" hidden="false" customHeight="false" outlineLevel="0" collapsed="false">
      <c r="A6" s="41" t="s">
        <v>58</v>
      </c>
      <c r="B6" s="41"/>
      <c r="C6" s="41"/>
      <c r="D6" s="41"/>
      <c r="E6" s="41"/>
      <c r="F6" s="41"/>
      <c r="G6" s="41"/>
      <c r="H6" s="41"/>
    </row>
    <row r="7" customFormat="false" ht="15" hidden="false" customHeight="false" outlineLevel="0" collapsed="false">
      <c r="A7" s="41" t="s">
        <v>59</v>
      </c>
      <c r="B7" s="41"/>
      <c r="C7" s="41"/>
      <c r="D7" s="41"/>
      <c r="E7" s="41"/>
      <c r="F7" s="41"/>
      <c r="G7" s="41"/>
      <c r="H7" s="41"/>
    </row>
    <row r="8" customFormat="false" ht="15" hidden="false" customHeight="false" outlineLevel="0" collapsed="false">
      <c r="A8" s="41" t="s">
        <v>60</v>
      </c>
      <c r="B8" s="41"/>
      <c r="C8" s="41"/>
      <c r="D8" s="41"/>
      <c r="E8" s="41"/>
      <c r="F8" s="41"/>
      <c r="G8" s="41"/>
      <c r="H8" s="41"/>
    </row>
    <row r="9" customFormat="false" ht="15" hidden="false" customHeight="false" outlineLevel="0" collapsed="false">
      <c r="A9" s="41" t="s">
        <v>61</v>
      </c>
      <c r="B9" s="41"/>
      <c r="C9" s="41"/>
      <c r="D9" s="41"/>
      <c r="E9" s="41"/>
      <c r="F9" s="41"/>
      <c r="G9" s="41"/>
      <c r="H9" s="41"/>
    </row>
    <row r="10" customFormat="false" ht="15" hidden="false" customHeight="false" outlineLevel="0" collapsed="false">
      <c r="A10" s="41" t="s">
        <v>62</v>
      </c>
      <c r="B10" s="41"/>
      <c r="C10" s="41"/>
      <c r="D10" s="41"/>
      <c r="E10" s="41"/>
      <c r="F10" s="41"/>
      <c r="G10" s="41"/>
      <c r="H10" s="41"/>
    </row>
    <row r="11" s="42" customFormat="true" ht="52.5" hidden="false" customHeight="true" outlineLevel="0" collapsed="false">
      <c r="A11" s="6" t="s">
        <v>11</v>
      </c>
      <c r="B11" s="6" t="s">
        <v>12</v>
      </c>
      <c r="C11" s="6" t="s">
        <v>13</v>
      </c>
      <c r="D11" s="6" t="s">
        <v>63</v>
      </c>
      <c r="E11" s="8" t="s">
        <v>16</v>
      </c>
      <c r="F11" s="8" t="s">
        <v>17</v>
      </c>
      <c r="G11" s="8" t="s">
        <v>18</v>
      </c>
      <c r="H11" s="9" t="s">
        <v>19</v>
      </c>
    </row>
    <row r="12" s="42" customFormat="true" ht="33.75" hidden="false" customHeight="true" outlineLevel="0" collapsed="false">
      <c r="A12" s="6"/>
      <c r="B12" s="6"/>
      <c r="C12" s="6"/>
      <c r="D12" s="6" t="s">
        <v>64</v>
      </c>
      <c r="E12" s="9" t="s">
        <v>24</v>
      </c>
      <c r="F12" s="43" t="s">
        <v>24</v>
      </c>
      <c r="G12" s="43" t="s">
        <v>24</v>
      </c>
      <c r="H12" s="9"/>
    </row>
    <row r="13" customFormat="false" ht="15" hidden="false" customHeight="false" outlineLevel="0" collapsed="false">
      <c r="A13" s="44" t="n">
        <v>1</v>
      </c>
      <c r="B13" s="44" t="n">
        <v>2</v>
      </c>
      <c r="C13" s="44" t="n">
        <v>3</v>
      </c>
      <c r="D13" s="44" t="n">
        <v>4</v>
      </c>
      <c r="E13" s="45" t="n">
        <v>5</v>
      </c>
      <c r="F13" s="45" t="n">
        <v>6</v>
      </c>
      <c r="G13" s="45" t="n">
        <v>7</v>
      </c>
      <c r="H13" s="45" t="n">
        <v>8</v>
      </c>
    </row>
    <row r="14" customFormat="false" ht="15" hidden="false" customHeight="true" outlineLevel="0" collapsed="false">
      <c r="A14" s="6" t="n">
        <v>1</v>
      </c>
      <c r="B14" s="6" t="s">
        <v>65</v>
      </c>
      <c r="C14" s="6" t="s">
        <v>35</v>
      </c>
      <c r="D14" s="46" t="s">
        <v>66</v>
      </c>
      <c r="E14" s="47" t="n">
        <f aca="false">SUM(E16:E21)</f>
        <v>11371.192</v>
      </c>
      <c r="F14" s="47" t="n">
        <f aca="false">SUM(F16:F21)</f>
        <v>12175.773</v>
      </c>
      <c r="G14" s="47" t="n">
        <f aca="false">SUM(G16:G21)</f>
        <v>12673.455</v>
      </c>
      <c r="H14" s="47" t="n">
        <f aca="false">SUM(H16:H21)</f>
        <v>36220.42</v>
      </c>
    </row>
    <row r="15" customFormat="false" ht="15" hidden="false" customHeight="false" outlineLevel="0" collapsed="false">
      <c r="A15" s="6"/>
      <c r="B15" s="6"/>
      <c r="C15" s="6"/>
      <c r="D15" s="46" t="s">
        <v>67</v>
      </c>
      <c r="E15" s="48"/>
      <c r="F15" s="48"/>
      <c r="G15" s="48"/>
      <c r="H15" s="47"/>
    </row>
    <row r="16" customFormat="false" ht="26.85" hidden="false" customHeight="false" outlineLevel="0" collapsed="false">
      <c r="A16" s="6"/>
      <c r="B16" s="6"/>
      <c r="C16" s="6"/>
      <c r="D16" s="46" t="s">
        <v>68</v>
      </c>
      <c r="E16" s="48" t="n">
        <f aca="false">E24+E30+E38+E44+E50</f>
        <v>0</v>
      </c>
      <c r="F16" s="48" t="n">
        <f aca="false">F24+F30+F38+F44</f>
        <v>0</v>
      </c>
      <c r="G16" s="48" t="n">
        <f aca="false">G24+G30+G38+G44</f>
        <v>0</v>
      </c>
      <c r="H16" s="47" t="n">
        <f aca="false">SUM(E16:G16)</f>
        <v>0</v>
      </c>
    </row>
    <row r="17" customFormat="false" ht="15" hidden="false" customHeight="false" outlineLevel="0" collapsed="false">
      <c r="A17" s="6"/>
      <c r="B17" s="6"/>
      <c r="C17" s="6"/>
      <c r="D17" s="46" t="s">
        <v>69</v>
      </c>
      <c r="E17" s="48" t="n">
        <f aca="false">E25+E31+E39+E45+E51</f>
        <v>0</v>
      </c>
      <c r="F17" s="48" t="n">
        <f aca="false">F25+F31+F39+F45</f>
        <v>0</v>
      </c>
      <c r="G17" s="48" t="n">
        <f aca="false">G25+G31+G39+G45</f>
        <v>0</v>
      </c>
      <c r="H17" s="47" t="n">
        <f aca="false">SUM(E17:G17)</f>
        <v>0</v>
      </c>
    </row>
    <row r="18" customFormat="false" ht="26.85" hidden="false" customHeight="false" outlineLevel="0" collapsed="false">
      <c r="A18" s="6"/>
      <c r="B18" s="6"/>
      <c r="C18" s="6"/>
      <c r="D18" s="46" t="s">
        <v>70</v>
      </c>
      <c r="E18" s="48" t="n">
        <f aca="false">E26+E32+E40+E46+E52</f>
        <v>11371.192</v>
      </c>
      <c r="F18" s="48" t="n">
        <f aca="false">F26+F32+F40+F46+F52</f>
        <v>12175.773</v>
      </c>
      <c r="G18" s="48" t="n">
        <f aca="false">G26+G32+G40+G46+G52</f>
        <v>12673.455</v>
      </c>
      <c r="H18" s="47" t="n">
        <f aca="false">SUM(E18:G18)</f>
        <v>36220.42</v>
      </c>
    </row>
    <row r="19" customFormat="false" ht="15" hidden="false" customHeight="false" outlineLevel="0" collapsed="false">
      <c r="A19" s="6"/>
      <c r="B19" s="6"/>
      <c r="C19" s="6"/>
      <c r="D19" s="46" t="s">
        <v>71</v>
      </c>
      <c r="E19" s="48" t="n">
        <f aca="false">E27+E33+E41+E47+E53</f>
        <v>0</v>
      </c>
      <c r="F19" s="48" t="n">
        <f aca="false">F27+F33+F41+F47+F53</f>
        <v>0</v>
      </c>
      <c r="G19" s="48" t="n">
        <f aca="false">G27+G33+G41+G47+G53</f>
        <v>0</v>
      </c>
      <c r="H19" s="47" t="n">
        <f aca="false">SUM(E19:G19)</f>
        <v>0</v>
      </c>
    </row>
    <row r="20" customFormat="false" ht="26.85" hidden="false" customHeight="false" outlineLevel="0" collapsed="false">
      <c r="A20" s="6"/>
      <c r="B20" s="6"/>
      <c r="C20" s="6"/>
      <c r="D20" s="46" t="s">
        <v>72</v>
      </c>
      <c r="E20" s="48" t="n">
        <f aca="false">E34</f>
        <v>0</v>
      </c>
      <c r="F20" s="48" t="n">
        <f aca="false">F34</f>
        <v>0</v>
      </c>
      <c r="G20" s="48" t="n">
        <f aca="false">G34</f>
        <v>0</v>
      </c>
      <c r="H20" s="47" t="n">
        <f aca="false">SUM(E20:G20)</f>
        <v>0</v>
      </c>
    </row>
    <row r="21" customFormat="false" ht="26.85" hidden="false" customHeight="false" outlineLevel="0" collapsed="false">
      <c r="A21" s="6"/>
      <c r="B21" s="6"/>
      <c r="C21" s="6"/>
      <c r="D21" s="46" t="s">
        <v>73</v>
      </c>
      <c r="E21" s="48" t="n">
        <f aca="false">E35</f>
        <v>0</v>
      </c>
      <c r="F21" s="48" t="n">
        <f aca="false">F35</f>
        <v>0</v>
      </c>
      <c r="G21" s="48" t="n">
        <f aca="false">G35</f>
        <v>0</v>
      </c>
      <c r="H21" s="47" t="n">
        <f aca="false">SUM(E21:G21)</f>
        <v>0</v>
      </c>
    </row>
    <row r="22" customFormat="false" ht="15.75" hidden="false" customHeight="true" outlineLevel="0" collapsed="false">
      <c r="A22" s="46" t="n">
        <v>2</v>
      </c>
      <c r="B22" s="46" t="s">
        <v>41</v>
      </c>
      <c r="C22" s="46" t="s">
        <v>74</v>
      </c>
      <c r="D22" s="46" t="s">
        <v>66</v>
      </c>
      <c r="E22" s="49" t="n">
        <f aca="false">SUM(E23:E27)</f>
        <v>35</v>
      </c>
      <c r="F22" s="49" t="n">
        <f aca="false">SUM(F23:F27)</f>
        <v>90</v>
      </c>
      <c r="G22" s="49" t="n">
        <f aca="false">SUM(G23:G27)</f>
        <v>90</v>
      </c>
      <c r="H22" s="49" t="n">
        <f aca="false">SUM(H23:H27)</f>
        <v>215</v>
      </c>
    </row>
    <row r="23" customFormat="false" ht="15" hidden="false" customHeight="false" outlineLevel="0" collapsed="false">
      <c r="A23" s="46"/>
      <c r="B23" s="46"/>
      <c r="C23" s="46"/>
      <c r="D23" s="46" t="s">
        <v>67</v>
      </c>
      <c r="E23" s="48"/>
      <c r="F23" s="48"/>
      <c r="G23" s="48"/>
      <c r="H23" s="49" t="n">
        <f aca="false">SUM(E23:G23)</f>
        <v>0</v>
      </c>
    </row>
    <row r="24" customFormat="false" ht="26.85" hidden="false" customHeight="false" outlineLevel="0" collapsed="false">
      <c r="A24" s="46"/>
      <c r="B24" s="46"/>
      <c r="C24" s="46"/>
      <c r="D24" s="46" t="s">
        <v>68</v>
      </c>
      <c r="E24" s="48" t="n">
        <v>0</v>
      </c>
      <c r="F24" s="48" t="n">
        <v>0</v>
      </c>
      <c r="G24" s="48" t="n">
        <v>0</v>
      </c>
      <c r="H24" s="49" t="n">
        <f aca="false">SUM(E24:G24)</f>
        <v>0</v>
      </c>
    </row>
    <row r="25" customFormat="false" ht="15" hidden="false" customHeight="false" outlineLevel="0" collapsed="false">
      <c r="A25" s="46"/>
      <c r="B25" s="46"/>
      <c r="C25" s="46"/>
      <c r="D25" s="46" t="s">
        <v>69</v>
      </c>
      <c r="E25" s="48" t="n">
        <v>0</v>
      </c>
      <c r="F25" s="48" t="n">
        <v>0</v>
      </c>
      <c r="G25" s="48" t="n">
        <v>0</v>
      </c>
      <c r="H25" s="49" t="n">
        <f aca="false">SUM(E25:G25)</f>
        <v>0</v>
      </c>
    </row>
    <row r="26" customFormat="false" ht="26.85" hidden="false" customHeight="false" outlineLevel="0" collapsed="false">
      <c r="A26" s="46"/>
      <c r="B26" s="46"/>
      <c r="C26" s="46"/>
      <c r="D26" s="46" t="s">
        <v>70</v>
      </c>
      <c r="E26" s="48" t="n">
        <v>35</v>
      </c>
      <c r="F26" s="48" t="n">
        <v>90</v>
      </c>
      <c r="G26" s="48" t="n">
        <v>90</v>
      </c>
      <c r="H26" s="49" t="n">
        <f aca="false">SUM(E26:G26)</f>
        <v>215</v>
      </c>
    </row>
    <row r="27" customFormat="false" ht="15" hidden="false" customHeight="false" outlineLevel="0" collapsed="false">
      <c r="A27" s="46"/>
      <c r="B27" s="46"/>
      <c r="C27" s="46"/>
      <c r="D27" s="46" t="s">
        <v>71</v>
      </c>
      <c r="E27" s="48" t="n">
        <v>0</v>
      </c>
      <c r="F27" s="48" t="n">
        <v>0</v>
      </c>
      <c r="G27" s="48" t="n">
        <v>0</v>
      </c>
      <c r="H27" s="49" t="n">
        <f aca="false">SUM(E27:G27)</f>
        <v>0</v>
      </c>
    </row>
    <row r="28" customFormat="false" ht="15.75" hidden="false" customHeight="true" outlineLevel="0" collapsed="false">
      <c r="A28" s="6" t="n">
        <v>3</v>
      </c>
      <c r="B28" s="6" t="s">
        <v>45</v>
      </c>
      <c r="C28" s="6" t="s">
        <v>46</v>
      </c>
      <c r="D28" s="46" t="s">
        <v>66</v>
      </c>
      <c r="E28" s="49" t="n">
        <f aca="false">SUM(E29:E35)</f>
        <v>9998.068</v>
      </c>
      <c r="F28" s="49" t="n">
        <f aca="false">SUM(F29:F35)</f>
        <v>10792.649</v>
      </c>
      <c r="G28" s="49" t="n">
        <f aca="false">SUM(G29:G35)</f>
        <v>11285.331</v>
      </c>
      <c r="H28" s="49" t="n">
        <f aca="false">SUM(H29:H35)</f>
        <v>32076.048</v>
      </c>
    </row>
    <row r="29" customFormat="false" ht="15" hidden="false" customHeight="false" outlineLevel="0" collapsed="false">
      <c r="A29" s="6"/>
      <c r="B29" s="6"/>
      <c r="C29" s="6"/>
      <c r="D29" s="46" t="s">
        <v>67</v>
      </c>
      <c r="E29" s="48"/>
      <c r="F29" s="48"/>
      <c r="G29" s="48"/>
      <c r="H29" s="49" t="n">
        <f aca="false">SUM(E29:G29)</f>
        <v>0</v>
      </c>
    </row>
    <row r="30" customFormat="false" ht="26.85" hidden="false" customHeight="false" outlineLevel="0" collapsed="false">
      <c r="A30" s="6"/>
      <c r="B30" s="6"/>
      <c r="C30" s="6"/>
      <c r="D30" s="46" t="s">
        <v>68</v>
      </c>
      <c r="E30" s="48" t="n">
        <v>0</v>
      </c>
      <c r="F30" s="48" t="n">
        <v>0</v>
      </c>
      <c r="G30" s="48" t="n">
        <v>0</v>
      </c>
      <c r="H30" s="49" t="n">
        <f aca="false">SUM(E30:G30)</f>
        <v>0</v>
      </c>
    </row>
    <row r="31" customFormat="false" ht="15" hidden="false" customHeight="false" outlineLevel="0" collapsed="false">
      <c r="A31" s="6"/>
      <c r="B31" s="6"/>
      <c r="C31" s="6"/>
      <c r="D31" s="46" t="s">
        <v>69</v>
      </c>
      <c r="E31" s="48" t="n">
        <v>0</v>
      </c>
      <c r="F31" s="48" t="n">
        <v>0</v>
      </c>
      <c r="G31" s="48" t="n">
        <v>0</v>
      </c>
      <c r="H31" s="49" t="n">
        <f aca="false">SUM(E31:G31)</f>
        <v>0</v>
      </c>
    </row>
    <row r="32" customFormat="false" ht="26.85" hidden="false" customHeight="false" outlineLevel="0" collapsed="false">
      <c r="A32" s="6"/>
      <c r="B32" s="6"/>
      <c r="C32" s="6"/>
      <c r="D32" s="46" t="s">
        <v>70</v>
      </c>
      <c r="E32" s="48" t="n">
        <v>9998.068</v>
      </c>
      <c r="F32" s="48" t="n">
        <v>10792.649</v>
      </c>
      <c r="G32" s="48" t="n">
        <v>11285.331</v>
      </c>
      <c r="H32" s="49" t="n">
        <f aca="false">SUM(E32:G32)</f>
        <v>32076.048</v>
      </c>
    </row>
    <row r="33" customFormat="false" ht="15" hidden="false" customHeight="false" outlineLevel="0" collapsed="false">
      <c r="A33" s="6"/>
      <c r="B33" s="6"/>
      <c r="C33" s="6"/>
      <c r="D33" s="46" t="s">
        <v>71</v>
      </c>
      <c r="E33" s="48" t="n">
        <v>0</v>
      </c>
      <c r="F33" s="48" t="n">
        <v>0</v>
      </c>
      <c r="G33" s="48" t="n">
        <v>0</v>
      </c>
      <c r="H33" s="49" t="n">
        <f aca="false">SUM(E33:G33)</f>
        <v>0</v>
      </c>
    </row>
    <row r="34" customFormat="false" ht="26.85" hidden="false" customHeight="false" outlineLevel="0" collapsed="false">
      <c r="A34" s="6"/>
      <c r="B34" s="6"/>
      <c r="C34" s="6"/>
      <c r="D34" s="46" t="s">
        <v>72</v>
      </c>
      <c r="E34" s="48" t="n">
        <v>0</v>
      </c>
      <c r="F34" s="48" t="n">
        <v>0</v>
      </c>
      <c r="G34" s="48" t="n">
        <v>0</v>
      </c>
      <c r="H34" s="49" t="n">
        <f aca="false">SUM(E34:G34)</f>
        <v>0</v>
      </c>
    </row>
    <row r="35" customFormat="false" ht="47.4" hidden="false" customHeight="true" outlineLevel="0" collapsed="false">
      <c r="A35" s="6"/>
      <c r="B35" s="6"/>
      <c r="C35" s="6"/>
      <c r="D35" s="46" t="s">
        <v>73</v>
      </c>
      <c r="E35" s="48" t="n">
        <v>0</v>
      </c>
      <c r="F35" s="48" t="n">
        <v>0</v>
      </c>
      <c r="G35" s="48" t="n">
        <v>0</v>
      </c>
      <c r="H35" s="49" t="n">
        <f aca="false">SUM(E35:G35)</f>
        <v>0</v>
      </c>
    </row>
    <row r="36" customFormat="false" ht="15.75" hidden="false" customHeight="true" outlineLevel="0" collapsed="false">
      <c r="A36" s="46" t="n">
        <v>4</v>
      </c>
      <c r="B36" s="46" t="s">
        <v>48</v>
      </c>
      <c r="C36" s="46" t="s">
        <v>75</v>
      </c>
      <c r="D36" s="46" t="s">
        <v>66</v>
      </c>
      <c r="E36" s="49" t="n">
        <f aca="false">SUM(E37:E41)</f>
        <v>124</v>
      </c>
      <c r="F36" s="49" t="n">
        <f aca="false">SUM(F37:F41)</f>
        <v>129</v>
      </c>
      <c r="G36" s="49" t="n">
        <f aca="false">SUM(G37:G41)</f>
        <v>134</v>
      </c>
      <c r="H36" s="49" t="n">
        <f aca="false">SUM(H37:H41)</f>
        <v>387</v>
      </c>
    </row>
    <row r="37" customFormat="false" ht="15" hidden="false" customHeight="false" outlineLevel="0" collapsed="false">
      <c r="A37" s="46"/>
      <c r="B37" s="46"/>
      <c r="C37" s="46"/>
      <c r="D37" s="46" t="s">
        <v>67</v>
      </c>
      <c r="E37" s="48"/>
      <c r="F37" s="48"/>
      <c r="G37" s="48"/>
      <c r="H37" s="49" t="n">
        <f aca="false">SUM(E37:G37)</f>
        <v>0</v>
      </c>
    </row>
    <row r="38" customFormat="false" ht="26.85" hidden="false" customHeight="false" outlineLevel="0" collapsed="false">
      <c r="A38" s="46"/>
      <c r="B38" s="46"/>
      <c r="C38" s="46"/>
      <c r="D38" s="46" t="s">
        <v>68</v>
      </c>
      <c r="E38" s="48" t="n">
        <v>0</v>
      </c>
      <c r="F38" s="48" t="n">
        <v>0</v>
      </c>
      <c r="G38" s="48" t="n">
        <v>0</v>
      </c>
      <c r="H38" s="49" t="n">
        <f aca="false">SUM(E38:G38)</f>
        <v>0</v>
      </c>
    </row>
    <row r="39" customFormat="false" ht="15" hidden="false" customHeight="false" outlineLevel="0" collapsed="false">
      <c r="A39" s="46"/>
      <c r="B39" s="46"/>
      <c r="C39" s="46"/>
      <c r="D39" s="46" t="s">
        <v>69</v>
      </c>
      <c r="E39" s="48" t="n">
        <v>0</v>
      </c>
      <c r="F39" s="48" t="n">
        <v>0</v>
      </c>
      <c r="G39" s="48" t="n">
        <v>0</v>
      </c>
      <c r="H39" s="49" t="n">
        <f aca="false">SUM(E39:G39)</f>
        <v>0</v>
      </c>
    </row>
    <row r="40" customFormat="false" ht="26.85" hidden="false" customHeight="false" outlineLevel="0" collapsed="false">
      <c r="A40" s="46"/>
      <c r="B40" s="46"/>
      <c r="C40" s="46"/>
      <c r="D40" s="46" t="s">
        <v>70</v>
      </c>
      <c r="E40" s="48" t="n">
        <v>124</v>
      </c>
      <c r="F40" s="48" t="n">
        <v>129</v>
      </c>
      <c r="G40" s="48" t="n">
        <v>134</v>
      </c>
      <c r="H40" s="49" t="n">
        <f aca="false">SUM(E40:G40)</f>
        <v>387</v>
      </c>
    </row>
    <row r="41" customFormat="false" ht="15" hidden="false" customHeight="false" outlineLevel="0" collapsed="false">
      <c r="A41" s="46"/>
      <c r="B41" s="46"/>
      <c r="C41" s="46"/>
      <c r="D41" s="46" t="s">
        <v>71</v>
      </c>
      <c r="E41" s="48" t="n">
        <v>0</v>
      </c>
      <c r="F41" s="48" t="n">
        <v>0</v>
      </c>
      <c r="G41" s="48" t="n">
        <v>0</v>
      </c>
      <c r="H41" s="49" t="n">
        <f aca="false">SUM(E41:G41)</f>
        <v>0</v>
      </c>
    </row>
    <row r="42" customFormat="false" ht="15.75" hidden="false" customHeight="true" outlineLevel="0" collapsed="false">
      <c r="A42" s="46" t="n">
        <v>5</v>
      </c>
      <c r="B42" s="46" t="s">
        <v>50</v>
      </c>
      <c r="C42" s="46" t="s">
        <v>76</v>
      </c>
      <c r="D42" s="46" t="s">
        <v>66</v>
      </c>
      <c r="E42" s="49" t="n">
        <f aca="false">SUM(E43:E47)</f>
        <v>1210.624</v>
      </c>
      <c r="F42" s="49" t="n">
        <f aca="false">SUM(F43:F47)</f>
        <v>1160.624</v>
      </c>
      <c r="G42" s="49" t="n">
        <f aca="false">SUM(G43:G47)</f>
        <v>1160.624</v>
      </c>
      <c r="H42" s="49" t="n">
        <f aca="false">SUM(H43:H47)</f>
        <v>3531.872</v>
      </c>
    </row>
    <row r="43" customFormat="false" ht="15" hidden="false" customHeight="false" outlineLevel="0" collapsed="false">
      <c r="A43" s="46"/>
      <c r="B43" s="46"/>
      <c r="C43" s="46"/>
      <c r="D43" s="46" t="s">
        <v>67</v>
      </c>
      <c r="E43" s="48"/>
      <c r="F43" s="48"/>
      <c r="G43" s="48"/>
      <c r="H43" s="49" t="n">
        <f aca="false">SUM(E43:G43)</f>
        <v>0</v>
      </c>
    </row>
    <row r="44" customFormat="false" ht="26.85" hidden="false" customHeight="false" outlineLevel="0" collapsed="false">
      <c r="A44" s="46"/>
      <c r="B44" s="46"/>
      <c r="C44" s="46"/>
      <c r="D44" s="46" t="s">
        <v>68</v>
      </c>
      <c r="E44" s="48" t="n">
        <v>0</v>
      </c>
      <c r="F44" s="48" t="n">
        <v>0</v>
      </c>
      <c r="G44" s="48" t="n">
        <v>0</v>
      </c>
      <c r="H44" s="49" t="n">
        <f aca="false">SUM(E44:G44)</f>
        <v>0</v>
      </c>
    </row>
    <row r="45" customFormat="false" ht="15" hidden="false" customHeight="false" outlineLevel="0" collapsed="false">
      <c r="A45" s="46"/>
      <c r="B45" s="46"/>
      <c r="C45" s="46"/>
      <c r="D45" s="46" t="s">
        <v>69</v>
      </c>
      <c r="E45" s="48" t="n">
        <v>0</v>
      </c>
      <c r="F45" s="48" t="n">
        <v>0</v>
      </c>
      <c r="G45" s="48" t="n">
        <v>0</v>
      </c>
      <c r="H45" s="49" t="n">
        <f aca="false">SUM(E45:G45)</f>
        <v>0</v>
      </c>
    </row>
    <row r="46" customFormat="false" ht="26.85" hidden="false" customHeight="false" outlineLevel="0" collapsed="false">
      <c r="A46" s="46"/>
      <c r="B46" s="46"/>
      <c r="C46" s="46"/>
      <c r="D46" s="46" t="s">
        <v>70</v>
      </c>
      <c r="E46" s="48" t="n">
        <v>1210.624</v>
      </c>
      <c r="F46" s="48" t="n">
        <v>1160.624</v>
      </c>
      <c r="G46" s="48" t="n">
        <v>1160.624</v>
      </c>
      <c r="H46" s="49" t="n">
        <f aca="false">SUM(E46:G46)</f>
        <v>3531.872</v>
      </c>
    </row>
    <row r="47" customFormat="false" ht="15" hidden="false" customHeight="false" outlineLevel="0" collapsed="false">
      <c r="A47" s="46"/>
      <c r="B47" s="46"/>
      <c r="C47" s="46"/>
      <c r="D47" s="46" t="s">
        <v>71</v>
      </c>
      <c r="E47" s="48" t="n">
        <v>0</v>
      </c>
      <c r="F47" s="48" t="n">
        <v>0</v>
      </c>
      <c r="G47" s="48" t="n">
        <v>0</v>
      </c>
      <c r="H47" s="49" t="n">
        <f aca="false">SUM(E47:G47)</f>
        <v>0</v>
      </c>
    </row>
    <row r="48" customFormat="false" ht="15" hidden="false" customHeight="true" outlineLevel="0" collapsed="false">
      <c r="A48" s="46" t="n">
        <v>6</v>
      </c>
      <c r="B48" s="46" t="s">
        <v>53</v>
      </c>
      <c r="C48" s="46" t="s">
        <v>77</v>
      </c>
      <c r="D48" s="46" t="s">
        <v>66</v>
      </c>
      <c r="E48" s="49" t="n">
        <f aca="false">SUM(E49:E53)</f>
        <v>3.5</v>
      </c>
      <c r="F48" s="49" t="n">
        <f aca="false">SUM(F49:F53)</f>
        <v>3.5</v>
      </c>
      <c r="G48" s="49" t="n">
        <f aca="false">SUM(G49:G53)</f>
        <v>3.5</v>
      </c>
      <c r="H48" s="49" t="n">
        <f aca="false">SUM(H49:H53)</f>
        <v>10.5</v>
      </c>
    </row>
    <row r="49" customFormat="false" ht="15" hidden="false" customHeight="false" outlineLevel="0" collapsed="false">
      <c r="A49" s="46"/>
      <c r="B49" s="46"/>
      <c r="C49" s="46"/>
      <c r="D49" s="46" t="s">
        <v>67</v>
      </c>
      <c r="E49" s="48"/>
      <c r="F49" s="48"/>
      <c r="G49" s="48"/>
      <c r="H49" s="49" t="n">
        <f aca="false">SUM(E49:G49)</f>
        <v>0</v>
      </c>
    </row>
    <row r="50" customFormat="false" ht="26.85" hidden="false" customHeight="false" outlineLevel="0" collapsed="false">
      <c r="A50" s="46"/>
      <c r="B50" s="46"/>
      <c r="C50" s="46"/>
      <c r="D50" s="46" t="s">
        <v>68</v>
      </c>
      <c r="E50" s="48" t="n">
        <v>0</v>
      </c>
      <c r="F50" s="48" t="n">
        <v>0</v>
      </c>
      <c r="G50" s="48" t="n">
        <v>0</v>
      </c>
      <c r="H50" s="49" t="n">
        <f aca="false">SUM(E50:G50)</f>
        <v>0</v>
      </c>
    </row>
    <row r="51" customFormat="false" ht="15" hidden="false" customHeight="false" outlineLevel="0" collapsed="false">
      <c r="A51" s="46"/>
      <c r="B51" s="46"/>
      <c r="C51" s="46"/>
      <c r="D51" s="46" t="s">
        <v>69</v>
      </c>
      <c r="E51" s="48" t="n">
        <v>0</v>
      </c>
      <c r="F51" s="48" t="n">
        <v>0</v>
      </c>
      <c r="G51" s="48" t="n">
        <v>0</v>
      </c>
      <c r="H51" s="49" t="n">
        <f aca="false">SUM(E51:G51)</f>
        <v>0</v>
      </c>
    </row>
    <row r="52" customFormat="false" ht="26.85" hidden="false" customHeight="false" outlineLevel="0" collapsed="false">
      <c r="A52" s="46"/>
      <c r="B52" s="46"/>
      <c r="C52" s="46"/>
      <c r="D52" s="46" t="s">
        <v>70</v>
      </c>
      <c r="E52" s="48" t="n">
        <v>3.5</v>
      </c>
      <c r="F52" s="48" t="n">
        <v>3.5</v>
      </c>
      <c r="G52" s="48" t="n">
        <v>3.5</v>
      </c>
      <c r="H52" s="49" t="n">
        <f aca="false">SUM(E52:G52)</f>
        <v>10.5</v>
      </c>
    </row>
    <row r="53" customFormat="false" ht="15" hidden="false" customHeight="false" outlineLevel="0" collapsed="false">
      <c r="A53" s="46"/>
      <c r="B53" s="46"/>
      <c r="C53" s="46"/>
      <c r="D53" s="46" t="s">
        <v>71</v>
      </c>
      <c r="E53" s="48" t="n">
        <v>0</v>
      </c>
      <c r="F53" s="48" t="n">
        <v>0</v>
      </c>
      <c r="G53" s="48" t="n">
        <v>0</v>
      </c>
      <c r="H53" s="49" t="n">
        <f aca="false">SUM(E53:G53)</f>
        <v>0</v>
      </c>
    </row>
  </sheetData>
  <mergeCells count="31">
    <mergeCell ref="E1:H1"/>
    <mergeCell ref="E2:H2"/>
    <mergeCell ref="E3:H3"/>
    <mergeCell ref="A5:H5"/>
    <mergeCell ref="A6:H6"/>
    <mergeCell ref="A7:H7"/>
    <mergeCell ref="A8:H8"/>
    <mergeCell ref="A9:H9"/>
    <mergeCell ref="A10:H10"/>
    <mergeCell ref="A11:A12"/>
    <mergeCell ref="B11:B12"/>
    <mergeCell ref="C11:C12"/>
    <mergeCell ref="H11:H12"/>
    <mergeCell ref="A14:A21"/>
    <mergeCell ref="B14:B21"/>
    <mergeCell ref="C14:C21"/>
    <mergeCell ref="A22:A27"/>
    <mergeCell ref="B22:B27"/>
    <mergeCell ref="C22:C27"/>
    <mergeCell ref="A28:A35"/>
    <mergeCell ref="B28:B35"/>
    <mergeCell ref="C28:C35"/>
    <mergeCell ref="A36:A41"/>
    <mergeCell ref="B36:B41"/>
    <mergeCell ref="C36:C41"/>
    <mergeCell ref="A42:A47"/>
    <mergeCell ref="B42:B47"/>
    <mergeCell ref="C42:C47"/>
    <mergeCell ref="A48:A53"/>
    <mergeCell ref="B48:B53"/>
    <mergeCell ref="C48:C53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24" man="true" max="16383" min="0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3:K9"/>
  <sheetViews>
    <sheetView showFormulas="false" showGridLines="true" showRowColHeaders="true" showZeros="true" rightToLeft="false" tabSelected="false" showOutlineSymbols="true" defaultGridColor="true" view="pageBreakPreview" topLeftCell="A1" colorId="64" zoomScale="85" zoomScaleNormal="100" zoomScalePageLayoutView="85" workbookViewId="0">
      <selection pane="topLeft" activeCell="F32" activeCellId="0" sqref="F32"/>
    </sheetView>
  </sheetViews>
  <sheetFormatPr defaultColWidth="9.13671875" defaultRowHeight="15.75" zeroHeight="false" outlineLevelRow="0" outlineLevelCol="0"/>
  <cols>
    <col collapsed="false" customWidth="true" hidden="false" outlineLevel="0" max="1" min="1" style="1" width="5.14"/>
    <col collapsed="false" customWidth="true" hidden="false" outlineLevel="0" max="2" min="2" style="1" width="18.71"/>
    <col collapsed="false" customWidth="true" hidden="false" outlineLevel="0" max="8" min="3" style="1" width="13.57"/>
    <col collapsed="false" customWidth="false" hidden="false" outlineLevel="0" max="1025" min="9" style="1" width="9.13"/>
  </cols>
  <sheetData>
    <row r="3" s="10" customFormat="true" ht="15.75" hidden="false" customHeight="true" outlineLevel="0" collapsed="false">
      <c r="A3" s="6" t="s">
        <v>78</v>
      </c>
      <c r="B3" s="6" t="s">
        <v>79</v>
      </c>
      <c r="C3" s="6" t="s">
        <v>80</v>
      </c>
      <c r="D3" s="6" t="s">
        <v>81</v>
      </c>
      <c r="E3" s="6" t="s">
        <v>82</v>
      </c>
      <c r="F3" s="6"/>
      <c r="G3" s="6"/>
      <c r="H3" s="6"/>
      <c r="I3" s="6"/>
      <c r="J3" s="6"/>
      <c r="K3" s="6"/>
    </row>
    <row r="4" s="10" customFormat="true" ht="30.75" hidden="false" customHeight="true" outlineLevel="0" collapsed="false">
      <c r="A4" s="6"/>
      <c r="B4" s="6"/>
      <c r="C4" s="6"/>
      <c r="D4" s="6"/>
      <c r="E4" s="6" t="s">
        <v>83</v>
      </c>
      <c r="F4" s="6" t="s">
        <v>84</v>
      </c>
      <c r="G4" s="6" t="s">
        <v>85</v>
      </c>
      <c r="H4" s="6" t="s">
        <v>86</v>
      </c>
      <c r="I4" s="50" t="s">
        <v>87</v>
      </c>
      <c r="J4" s="50" t="s">
        <v>88</v>
      </c>
      <c r="K4" s="50" t="s">
        <v>89</v>
      </c>
    </row>
    <row r="5" s="10" customFormat="true" ht="15.75" hidden="false" customHeight="false" outlineLevel="0" collapsed="false">
      <c r="A5" s="6"/>
      <c r="B5" s="6"/>
      <c r="C5" s="6"/>
      <c r="D5" s="6"/>
      <c r="E5" s="6"/>
      <c r="F5" s="6"/>
      <c r="G5" s="6"/>
      <c r="H5" s="6"/>
      <c r="I5" s="50"/>
      <c r="J5" s="50"/>
      <c r="K5" s="50"/>
    </row>
    <row r="6" customFormat="false" ht="15.75" hidden="false" customHeight="false" outlineLevel="0" collapsed="false">
      <c r="A6" s="44" t="n">
        <v>1</v>
      </c>
      <c r="B6" s="44" t="n">
        <v>2</v>
      </c>
      <c r="C6" s="44" t="n">
        <v>3</v>
      </c>
      <c r="D6" s="44" t="n">
        <v>4</v>
      </c>
      <c r="E6" s="44" t="n">
        <v>5</v>
      </c>
      <c r="F6" s="44" t="n">
        <v>6</v>
      </c>
      <c r="G6" s="44" t="n">
        <v>7</v>
      </c>
      <c r="H6" s="44" t="n">
        <v>8</v>
      </c>
      <c r="I6" s="44" t="n">
        <v>9</v>
      </c>
      <c r="J6" s="44" t="n">
        <v>10</v>
      </c>
      <c r="K6" s="44" t="n">
        <v>11</v>
      </c>
    </row>
    <row r="7" customFormat="false" ht="63" hidden="false" customHeight="true" outlineLevel="0" collapsed="false">
      <c r="A7" s="46" t="s">
        <v>90</v>
      </c>
      <c r="B7" s="46"/>
      <c r="C7" s="46"/>
      <c r="D7" s="46"/>
      <c r="E7" s="46"/>
      <c r="F7" s="46"/>
      <c r="G7" s="46"/>
      <c r="H7" s="46"/>
      <c r="I7" s="46"/>
      <c r="J7" s="46"/>
      <c r="K7" s="46"/>
    </row>
    <row r="8" customFormat="false" ht="94.5" hidden="false" customHeight="false" outlineLevel="0" collapsed="false">
      <c r="A8" s="46" t="s">
        <v>33</v>
      </c>
      <c r="B8" s="51" t="s">
        <v>91</v>
      </c>
      <c r="C8" s="6" t="s">
        <v>92</v>
      </c>
      <c r="D8" s="6" t="s">
        <v>93</v>
      </c>
      <c r="E8" s="6" t="n">
        <v>0</v>
      </c>
      <c r="F8" s="6" t="s">
        <v>94</v>
      </c>
      <c r="G8" s="6" t="s">
        <v>94</v>
      </c>
      <c r="H8" s="6" t="s">
        <v>94</v>
      </c>
      <c r="I8" s="50" t="s">
        <v>94</v>
      </c>
      <c r="J8" s="50" t="s">
        <v>94</v>
      </c>
      <c r="K8" s="50" t="s">
        <v>94</v>
      </c>
    </row>
    <row r="9" customFormat="false" ht="126" hidden="true" customHeight="false" outlineLevel="0" collapsed="false">
      <c r="A9" s="46" t="s">
        <v>95</v>
      </c>
      <c r="B9" s="46" t="s">
        <v>96</v>
      </c>
      <c r="C9" s="6" t="s">
        <v>97</v>
      </c>
      <c r="D9" s="6" t="s">
        <v>98</v>
      </c>
      <c r="E9" s="52" t="n">
        <v>1</v>
      </c>
      <c r="F9" s="52" t="n">
        <v>1</v>
      </c>
      <c r="G9" s="52" t="n">
        <v>1</v>
      </c>
      <c r="H9" s="52" t="n">
        <v>1</v>
      </c>
      <c r="I9" s="53" t="n">
        <v>1</v>
      </c>
      <c r="J9" s="53" t="n">
        <v>1</v>
      </c>
      <c r="K9" s="53" t="n">
        <v>1</v>
      </c>
    </row>
  </sheetData>
  <mergeCells count="13">
    <mergeCell ref="A3:A5"/>
    <mergeCell ref="B3:B5"/>
    <mergeCell ref="C3:C5"/>
    <mergeCell ref="D3:D5"/>
    <mergeCell ref="E3:K3"/>
    <mergeCell ref="E4:E5"/>
    <mergeCell ref="F4:F5"/>
    <mergeCell ref="G4:G5"/>
    <mergeCell ref="H4:H5"/>
    <mergeCell ref="I4:I5"/>
    <mergeCell ref="J4:J5"/>
    <mergeCell ref="K4:K5"/>
    <mergeCell ref="A7:K7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3:Q27"/>
  <sheetViews>
    <sheetView showFormulas="false" showGridLines="true" showRowColHeaders="true" showZeros="true" rightToLeft="false" tabSelected="false" showOutlineSymbols="true" defaultGridColor="true" view="pageBreakPreview" topLeftCell="A1" colorId="64" zoomScale="85" zoomScaleNormal="100" zoomScalePageLayoutView="85" workbookViewId="0">
      <pane xSplit="7" ySplit="6" topLeftCell="H7" activePane="bottomRight" state="frozen"/>
      <selection pane="topLeft" activeCell="A1" activeCellId="0" sqref="A1"/>
      <selection pane="topRight" activeCell="H1" activeCellId="0" sqref="H1"/>
      <selection pane="bottomLeft" activeCell="A7" activeCellId="0" sqref="A7"/>
      <selection pane="bottomRight" activeCell="A3" activeCellId="0" sqref="A3"/>
    </sheetView>
  </sheetViews>
  <sheetFormatPr defaultColWidth="8.9140625" defaultRowHeight="12.75" zeroHeight="false" outlineLevelRow="0" outlineLevelCol="0"/>
  <cols>
    <col collapsed="false" customWidth="true" hidden="false" outlineLevel="0" max="1" min="1" style="54" width="6.57"/>
    <col collapsed="false" customWidth="true" hidden="false" outlineLevel="0" max="2" min="2" style="37" width="30.7"/>
    <col collapsed="false" customWidth="true" hidden="false" outlineLevel="0" max="3" min="3" style="37" width="11.3"/>
    <col collapsed="false" customWidth="true" hidden="false" outlineLevel="0" max="4" min="4" style="37" width="9.59"/>
    <col collapsed="false" customWidth="true" hidden="false" outlineLevel="0" max="5" min="5" style="37" width="20.57"/>
    <col collapsed="false" customWidth="true" hidden="false" outlineLevel="0" max="9" min="8" style="37" width="9.29"/>
  </cols>
  <sheetData>
    <row r="3" s="56" customFormat="true" ht="12.75" hidden="false" customHeight="true" outlineLevel="0" collapsed="false">
      <c r="A3" s="55" t="s">
        <v>99</v>
      </c>
      <c r="B3" s="55" t="s">
        <v>100</v>
      </c>
      <c r="C3" s="6" t="s">
        <v>101</v>
      </c>
      <c r="D3" s="6" t="s">
        <v>102</v>
      </c>
      <c r="E3" s="6" t="s">
        <v>103</v>
      </c>
      <c r="F3" s="6" t="s">
        <v>104</v>
      </c>
      <c r="G3" s="6" t="s">
        <v>105</v>
      </c>
      <c r="H3" s="6" t="s">
        <v>106</v>
      </c>
      <c r="I3" s="6" t="s">
        <v>107</v>
      </c>
      <c r="J3" s="6" t="s">
        <v>108</v>
      </c>
      <c r="K3" s="6" t="s">
        <v>109</v>
      </c>
      <c r="L3" s="6" t="s">
        <v>110</v>
      </c>
      <c r="M3" s="6" t="s">
        <v>111</v>
      </c>
      <c r="N3" s="6" t="s">
        <v>112</v>
      </c>
      <c r="O3" s="6" t="s">
        <v>113</v>
      </c>
      <c r="P3" s="6" t="s">
        <v>114</v>
      </c>
      <c r="Q3" s="6" t="s">
        <v>115</v>
      </c>
    </row>
    <row r="4" s="56" customFormat="true" ht="12.75" hidden="false" customHeight="false" outlineLevel="0" collapsed="false">
      <c r="A4" s="55"/>
      <c r="B4" s="55"/>
      <c r="C4" s="55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</row>
    <row r="5" s="56" customFormat="true" ht="12.75" hidden="false" customHeight="false" outlineLevel="0" collapsed="false">
      <c r="A5" s="55"/>
      <c r="B5" s="55"/>
      <c r="C5" s="55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</row>
    <row r="6" customFormat="false" ht="31.5" hidden="false" customHeight="true" outlineLevel="0" collapsed="false">
      <c r="A6" s="57" t="n">
        <v>1</v>
      </c>
      <c r="B6" s="58" t="s">
        <v>116</v>
      </c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</row>
    <row r="7" customFormat="false" ht="94.5" hidden="false" customHeight="false" outlineLevel="0" collapsed="false">
      <c r="A7" s="57"/>
      <c r="B7" s="46" t="s">
        <v>117</v>
      </c>
      <c r="C7" s="59" t="s">
        <v>97</v>
      </c>
      <c r="D7" s="59" t="n">
        <v>0.4</v>
      </c>
      <c r="E7" s="59" t="s">
        <v>118</v>
      </c>
      <c r="F7" s="59" t="n">
        <v>55</v>
      </c>
      <c r="G7" s="59" t="n">
        <v>60</v>
      </c>
      <c r="H7" s="59" t="n">
        <v>70</v>
      </c>
      <c r="I7" s="59" t="n">
        <v>75</v>
      </c>
      <c r="J7" s="59" t="n">
        <v>76</v>
      </c>
      <c r="K7" s="59" t="n">
        <v>80</v>
      </c>
      <c r="L7" s="59" t="n">
        <v>90</v>
      </c>
      <c r="M7" s="59" t="n">
        <v>90</v>
      </c>
      <c r="N7" s="59" t="n">
        <v>90</v>
      </c>
      <c r="O7" s="59" t="n">
        <v>90</v>
      </c>
      <c r="P7" s="59" t="n">
        <v>90</v>
      </c>
      <c r="Q7" s="59" t="n">
        <v>90</v>
      </c>
    </row>
    <row r="8" customFormat="false" ht="78.75" hidden="false" customHeight="false" outlineLevel="0" collapsed="false">
      <c r="A8" s="57"/>
      <c r="B8" s="46" t="s">
        <v>119</v>
      </c>
      <c r="C8" s="59" t="s">
        <v>97</v>
      </c>
      <c r="D8" s="59" t="n">
        <v>0.6</v>
      </c>
      <c r="E8" s="59" t="s">
        <v>120</v>
      </c>
      <c r="F8" s="59" t="n">
        <v>45</v>
      </c>
      <c r="G8" s="59" t="n">
        <v>30</v>
      </c>
      <c r="H8" s="59" t="n">
        <v>45</v>
      </c>
      <c r="I8" s="59" t="n">
        <v>23</v>
      </c>
      <c r="J8" s="59" t="n">
        <v>45</v>
      </c>
      <c r="K8" s="59" t="n">
        <v>46</v>
      </c>
      <c r="L8" s="59" t="n">
        <v>45</v>
      </c>
      <c r="M8" s="59" t="n">
        <v>47</v>
      </c>
      <c r="N8" s="59" t="n">
        <v>25</v>
      </c>
      <c r="O8" s="59" t="n">
        <v>5</v>
      </c>
      <c r="P8" s="59" t="n">
        <v>34</v>
      </c>
      <c r="Q8" s="59" t="n">
        <v>34</v>
      </c>
    </row>
    <row r="9" customFormat="false" ht="31.5" hidden="false" customHeight="true" outlineLevel="0" collapsed="false">
      <c r="A9" s="57" t="s">
        <v>121</v>
      </c>
      <c r="B9" s="60" t="s">
        <v>122</v>
      </c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</row>
    <row r="10" customFormat="false" ht="31.5" hidden="false" customHeight="true" outlineLevel="0" collapsed="false">
      <c r="A10" s="57" t="s">
        <v>123</v>
      </c>
      <c r="B10" s="60" t="s">
        <v>124</v>
      </c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</row>
    <row r="11" customFormat="false" ht="17.25" hidden="false" customHeight="true" outlineLevel="0" collapsed="false">
      <c r="A11" s="57"/>
      <c r="B11" s="46" t="s">
        <v>91</v>
      </c>
      <c r="C11" s="59" t="s">
        <v>92</v>
      </c>
      <c r="D11" s="59" t="n">
        <v>1</v>
      </c>
      <c r="E11" s="59" t="s">
        <v>93</v>
      </c>
      <c r="F11" s="59" t="n">
        <v>0</v>
      </c>
      <c r="G11" s="59" t="n">
        <v>0</v>
      </c>
      <c r="H11" s="59" t="n">
        <v>0</v>
      </c>
      <c r="I11" s="59" t="n">
        <v>0</v>
      </c>
      <c r="J11" s="59" t="n">
        <v>0</v>
      </c>
      <c r="K11" s="59" t="n">
        <v>0</v>
      </c>
      <c r="L11" s="59" t="n">
        <v>0</v>
      </c>
      <c r="M11" s="59" t="n">
        <v>0</v>
      </c>
      <c r="N11" s="59" t="n">
        <v>0</v>
      </c>
      <c r="O11" s="59" t="s">
        <v>125</v>
      </c>
      <c r="P11" s="59" t="s">
        <v>125</v>
      </c>
      <c r="Q11" s="59" t="s">
        <v>125</v>
      </c>
    </row>
    <row r="12" customFormat="false" ht="17.25" hidden="false" customHeight="true" outlineLevel="0" collapsed="false">
      <c r="A12" s="57"/>
      <c r="B12" s="46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</row>
    <row r="13" customFormat="false" ht="31.5" hidden="false" customHeight="true" outlineLevel="0" collapsed="false">
      <c r="A13" s="57" t="s">
        <v>126</v>
      </c>
      <c r="B13" s="58" t="s">
        <v>127</v>
      </c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8"/>
    </row>
    <row r="14" customFormat="false" ht="15.75" hidden="false" customHeight="true" outlineLevel="0" collapsed="false">
      <c r="A14" s="57" t="s">
        <v>128</v>
      </c>
      <c r="B14" s="58" t="s">
        <v>129</v>
      </c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  <c r="Q14" s="58"/>
    </row>
    <row r="15" customFormat="false" ht="14.25" hidden="false" customHeight="true" outlineLevel="0" collapsed="false">
      <c r="A15" s="57"/>
      <c r="B15" s="51" t="s">
        <v>130</v>
      </c>
      <c r="C15" s="59" t="s">
        <v>131</v>
      </c>
      <c r="D15" s="59" t="n">
        <v>0.5</v>
      </c>
      <c r="E15" s="59" t="s">
        <v>132</v>
      </c>
      <c r="F15" s="59" t="n">
        <v>18</v>
      </c>
      <c r="G15" s="59" t="n">
        <v>17</v>
      </c>
      <c r="H15" s="59" t="n">
        <v>15</v>
      </c>
      <c r="I15" s="59" t="n">
        <v>14</v>
      </c>
      <c r="J15" s="59" t="n">
        <v>13</v>
      </c>
      <c r="K15" s="59" t="n">
        <v>12</v>
      </c>
      <c r="L15" s="59" t="n">
        <v>10</v>
      </c>
      <c r="M15" s="59" t="n">
        <v>10</v>
      </c>
      <c r="N15" s="59" t="n">
        <v>10</v>
      </c>
      <c r="O15" s="59" t="n">
        <v>10</v>
      </c>
      <c r="P15" s="59" t="n">
        <v>10</v>
      </c>
      <c r="Q15" s="59" t="n">
        <v>10</v>
      </c>
    </row>
    <row r="16" customFormat="false" ht="66" hidden="false" customHeight="true" outlineLevel="0" collapsed="false">
      <c r="A16" s="57"/>
      <c r="B16" s="51"/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59"/>
    </row>
    <row r="17" customFormat="false" ht="43.5" hidden="false" customHeight="true" outlineLevel="0" collapsed="false">
      <c r="A17" s="57"/>
      <c r="B17" s="46" t="s">
        <v>133</v>
      </c>
      <c r="C17" s="59" t="s">
        <v>97</v>
      </c>
      <c r="D17" s="59" t="n">
        <v>0.5</v>
      </c>
      <c r="E17" s="59" t="s">
        <v>132</v>
      </c>
      <c r="F17" s="59" t="n">
        <v>83</v>
      </c>
      <c r="G17" s="59" t="n">
        <v>85</v>
      </c>
      <c r="H17" s="59" t="n">
        <v>90</v>
      </c>
      <c r="I17" s="59" t="n">
        <v>92</v>
      </c>
      <c r="J17" s="59" t="n">
        <v>93</v>
      </c>
      <c r="K17" s="59" t="n">
        <v>94</v>
      </c>
      <c r="L17" s="59" t="n">
        <v>95</v>
      </c>
      <c r="M17" s="59" t="n">
        <v>95</v>
      </c>
      <c r="N17" s="59" t="n">
        <v>95</v>
      </c>
      <c r="O17" s="59" t="n">
        <v>95</v>
      </c>
      <c r="P17" s="59" t="n">
        <v>95</v>
      </c>
      <c r="Q17" s="59" t="n">
        <v>95</v>
      </c>
    </row>
    <row r="18" customFormat="false" ht="43.5" hidden="false" customHeight="true" outlineLevel="0" collapsed="false">
      <c r="A18" s="57"/>
      <c r="B18" s="46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  <c r="Q18" s="59"/>
    </row>
    <row r="19" customFormat="false" ht="31.5" hidden="false" customHeight="true" outlineLevel="0" collapsed="false">
      <c r="A19" s="57" t="s">
        <v>134</v>
      </c>
      <c r="B19" s="60" t="s">
        <v>135</v>
      </c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</row>
    <row r="20" customFormat="false" ht="15.75" hidden="false" customHeight="true" outlineLevel="0" collapsed="false">
      <c r="A20" s="57" t="s">
        <v>136</v>
      </c>
      <c r="B20" s="58" t="s">
        <v>137</v>
      </c>
      <c r="C20" s="58"/>
      <c r="D20" s="58"/>
      <c r="E20" s="58"/>
      <c r="F20" s="58"/>
      <c r="G20" s="58"/>
      <c r="H20" s="58"/>
      <c r="I20" s="58"/>
      <c r="J20" s="58"/>
      <c r="K20" s="58"/>
      <c r="L20" s="58"/>
      <c r="M20" s="58"/>
      <c r="N20" s="58"/>
      <c r="O20" s="58"/>
      <c r="P20" s="58"/>
      <c r="Q20" s="58"/>
    </row>
    <row r="21" customFormat="false" ht="78.75" hidden="false" customHeight="false" outlineLevel="0" collapsed="false">
      <c r="A21" s="57"/>
      <c r="B21" s="46" t="s">
        <v>138</v>
      </c>
      <c r="C21" s="59" t="s">
        <v>97</v>
      </c>
      <c r="D21" s="59" t="n">
        <v>0.5</v>
      </c>
      <c r="E21" s="59" t="s">
        <v>139</v>
      </c>
      <c r="F21" s="59" t="n">
        <v>22</v>
      </c>
      <c r="G21" s="59" t="n">
        <v>27</v>
      </c>
      <c r="H21" s="59" t="n">
        <v>29</v>
      </c>
      <c r="I21" s="59" t="n">
        <v>30</v>
      </c>
      <c r="J21" s="59" t="n">
        <v>32</v>
      </c>
      <c r="K21" s="59" t="n">
        <v>33</v>
      </c>
      <c r="L21" s="59" t="n">
        <v>40</v>
      </c>
      <c r="M21" s="59" t="n">
        <v>40</v>
      </c>
      <c r="N21" s="59" t="n">
        <v>40</v>
      </c>
      <c r="O21" s="59" t="n">
        <v>40</v>
      </c>
      <c r="P21" s="59" t="n">
        <v>40</v>
      </c>
      <c r="Q21" s="59" t="n">
        <v>40</v>
      </c>
    </row>
    <row r="22" customFormat="false" ht="78.75" hidden="false" customHeight="false" outlineLevel="0" collapsed="false">
      <c r="A22" s="57"/>
      <c r="B22" s="46" t="s">
        <v>140</v>
      </c>
      <c r="C22" s="59" t="s">
        <v>97</v>
      </c>
      <c r="D22" s="59" t="n">
        <v>0.5</v>
      </c>
      <c r="E22" s="59" t="s">
        <v>141</v>
      </c>
      <c r="F22" s="59" t="n">
        <v>15</v>
      </c>
      <c r="G22" s="59" t="n">
        <v>17</v>
      </c>
      <c r="H22" s="59" t="n">
        <v>20</v>
      </c>
      <c r="I22" s="59" t="n">
        <v>23</v>
      </c>
      <c r="J22" s="59" t="n">
        <v>25</v>
      </c>
      <c r="K22" s="59" t="n">
        <v>27</v>
      </c>
      <c r="L22" s="59" t="n">
        <v>35</v>
      </c>
      <c r="M22" s="59" t="n">
        <v>35</v>
      </c>
      <c r="N22" s="59" t="n">
        <v>35</v>
      </c>
      <c r="O22" s="59" t="n">
        <v>35</v>
      </c>
      <c r="P22" s="59" t="n">
        <v>35</v>
      </c>
      <c r="Q22" s="59" t="n">
        <v>35</v>
      </c>
    </row>
    <row r="23" customFormat="false" ht="47.25" hidden="false" customHeight="true" outlineLevel="0" collapsed="false">
      <c r="A23" s="57" t="s">
        <v>142</v>
      </c>
      <c r="B23" s="60" t="s">
        <v>143</v>
      </c>
      <c r="C23" s="60"/>
      <c r="D23" s="60"/>
      <c r="E23" s="60"/>
      <c r="F23" s="60"/>
      <c r="G23" s="60"/>
      <c r="H23" s="60"/>
      <c r="I23" s="60"/>
      <c r="J23" s="60"/>
      <c r="K23" s="60"/>
      <c r="L23" s="60"/>
      <c r="M23" s="60"/>
      <c r="N23" s="60"/>
      <c r="O23" s="60"/>
      <c r="P23" s="60"/>
      <c r="Q23" s="60"/>
    </row>
    <row r="24" customFormat="false" ht="15.75" hidden="false" customHeight="true" outlineLevel="0" collapsed="false">
      <c r="A24" s="57" t="s">
        <v>144</v>
      </c>
      <c r="B24" s="60" t="s">
        <v>145</v>
      </c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</row>
    <row r="25" customFormat="false" ht="78.75" hidden="false" customHeight="false" outlineLevel="0" collapsed="false">
      <c r="A25" s="57"/>
      <c r="B25" s="46" t="s">
        <v>146</v>
      </c>
      <c r="C25" s="59" t="s">
        <v>97</v>
      </c>
      <c r="D25" s="59" t="n">
        <v>0.4</v>
      </c>
      <c r="E25" s="59" t="s">
        <v>147</v>
      </c>
      <c r="F25" s="59" t="n">
        <v>45</v>
      </c>
      <c r="G25" s="59" t="n">
        <v>30</v>
      </c>
      <c r="H25" s="59" t="n">
        <v>45</v>
      </c>
      <c r="I25" s="59" t="n">
        <v>23</v>
      </c>
      <c r="J25" s="59" t="n">
        <v>45</v>
      </c>
      <c r="K25" s="59" t="n">
        <v>46</v>
      </c>
      <c r="L25" s="59" t="n">
        <v>45</v>
      </c>
      <c r="M25" s="59" t="n">
        <v>47</v>
      </c>
      <c r="N25" s="59" t="n">
        <v>25</v>
      </c>
      <c r="O25" s="59" t="n">
        <v>5</v>
      </c>
      <c r="P25" s="59" t="n">
        <v>34</v>
      </c>
      <c r="Q25" s="59" t="n">
        <v>34</v>
      </c>
    </row>
    <row r="26" customFormat="false" ht="78.75" hidden="false" customHeight="false" outlineLevel="0" collapsed="false">
      <c r="A26" s="57"/>
      <c r="B26" s="46" t="s">
        <v>148</v>
      </c>
      <c r="C26" s="59" t="s">
        <v>97</v>
      </c>
      <c r="D26" s="59" t="n">
        <v>0.3</v>
      </c>
      <c r="E26" s="59" t="s">
        <v>147</v>
      </c>
      <c r="F26" s="59" t="n">
        <v>95</v>
      </c>
      <c r="G26" s="59" t="n">
        <v>95</v>
      </c>
      <c r="H26" s="59" t="n">
        <v>95</v>
      </c>
      <c r="I26" s="59" t="n">
        <v>95</v>
      </c>
      <c r="J26" s="59" t="n">
        <v>95</v>
      </c>
      <c r="K26" s="59" t="n">
        <v>95</v>
      </c>
      <c r="L26" s="59" t="n">
        <v>95</v>
      </c>
      <c r="M26" s="59" t="n">
        <v>95</v>
      </c>
      <c r="N26" s="59" t="n">
        <v>95</v>
      </c>
      <c r="O26" s="59" t="n">
        <v>95</v>
      </c>
      <c r="P26" s="59" t="n">
        <v>95</v>
      </c>
      <c r="Q26" s="59" t="n">
        <v>95</v>
      </c>
    </row>
    <row r="27" customFormat="false" ht="78.75" hidden="false" customHeight="false" outlineLevel="0" collapsed="false">
      <c r="A27" s="57"/>
      <c r="B27" s="46" t="s">
        <v>149</v>
      </c>
      <c r="C27" s="59" t="s">
        <v>97</v>
      </c>
      <c r="D27" s="59" t="n">
        <v>0.3</v>
      </c>
      <c r="E27" s="59" t="s">
        <v>147</v>
      </c>
      <c r="F27" s="59" t="n">
        <v>40</v>
      </c>
      <c r="G27" s="59" t="n">
        <v>59</v>
      </c>
      <c r="H27" s="61" t="n">
        <f aca="false">3318894*100/6985622.38</f>
        <v>48</v>
      </c>
      <c r="I27" s="61" t="n">
        <v>73</v>
      </c>
      <c r="J27" s="59" t="n">
        <v>45</v>
      </c>
      <c r="K27" s="59" t="n">
        <v>46</v>
      </c>
      <c r="L27" s="59" t="n">
        <v>45</v>
      </c>
      <c r="M27" s="59" t="n">
        <v>47</v>
      </c>
      <c r="N27" s="59" t="n">
        <v>60</v>
      </c>
      <c r="O27" s="59" t="n">
        <v>92</v>
      </c>
      <c r="P27" s="59" t="n">
        <v>44</v>
      </c>
      <c r="Q27" s="59" t="n">
        <v>41</v>
      </c>
    </row>
  </sheetData>
  <mergeCells count="77">
    <mergeCell ref="A3:A5"/>
    <mergeCell ref="B3:B5"/>
    <mergeCell ref="C3:C5"/>
    <mergeCell ref="D3:D5"/>
    <mergeCell ref="E3:E5"/>
    <mergeCell ref="F3:F5"/>
    <mergeCell ref="G3:G5"/>
    <mergeCell ref="H3:H5"/>
    <mergeCell ref="I3:I5"/>
    <mergeCell ref="J3:J5"/>
    <mergeCell ref="K3:K5"/>
    <mergeCell ref="L3:L5"/>
    <mergeCell ref="M3:M5"/>
    <mergeCell ref="N3:N5"/>
    <mergeCell ref="O3:O5"/>
    <mergeCell ref="P3:P5"/>
    <mergeCell ref="Q3:Q5"/>
    <mergeCell ref="B6:Q6"/>
    <mergeCell ref="B9:Q9"/>
    <mergeCell ref="B10:Q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K11:K12"/>
    <mergeCell ref="L11:L12"/>
    <mergeCell ref="M11:M12"/>
    <mergeCell ref="N11:N12"/>
    <mergeCell ref="O11:O12"/>
    <mergeCell ref="P11:P12"/>
    <mergeCell ref="Q11:Q12"/>
    <mergeCell ref="B13:Q13"/>
    <mergeCell ref="B14:Q14"/>
    <mergeCell ref="A15:A16"/>
    <mergeCell ref="B15:B16"/>
    <mergeCell ref="C15:C16"/>
    <mergeCell ref="D15:D16"/>
    <mergeCell ref="E15:E16"/>
    <mergeCell ref="F15:F16"/>
    <mergeCell ref="G15:G16"/>
    <mergeCell ref="H15:H16"/>
    <mergeCell ref="I15:I16"/>
    <mergeCell ref="J15:J16"/>
    <mergeCell ref="K15:K16"/>
    <mergeCell ref="L15:L16"/>
    <mergeCell ref="M15:M16"/>
    <mergeCell ref="N15:N16"/>
    <mergeCell ref="O15:O16"/>
    <mergeCell ref="P15:P16"/>
    <mergeCell ref="Q15:Q16"/>
    <mergeCell ref="A17:A18"/>
    <mergeCell ref="B17:B18"/>
    <mergeCell ref="C17:C18"/>
    <mergeCell ref="D17:D18"/>
    <mergeCell ref="E17:E18"/>
    <mergeCell ref="F17:F18"/>
    <mergeCell ref="G17:G18"/>
    <mergeCell ref="H17:H18"/>
    <mergeCell ref="I17:I18"/>
    <mergeCell ref="J17:J18"/>
    <mergeCell ref="K17:K18"/>
    <mergeCell ref="L17:L18"/>
    <mergeCell ref="M17:M18"/>
    <mergeCell ref="N17:N18"/>
    <mergeCell ref="O17:O18"/>
    <mergeCell ref="P17:P18"/>
    <mergeCell ref="Q17:Q18"/>
    <mergeCell ref="B19:Q19"/>
    <mergeCell ref="B20:Q20"/>
    <mergeCell ref="B23:Q23"/>
    <mergeCell ref="B24:Q24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P13"/>
  <sheetViews>
    <sheetView showFormulas="false" showGridLines="true" showRowColHeaders="true" showZeros="true" rightToLeft="false" tabSelected="false" showOutlineSymbols="true" defaultGridColor="true" view="pageBreakPreview" topLeftCell="A1" colorId="64" zoomScale="85" zoomScaleNormal="100" zoomScalePageLayoutView="85" workbookViewId="0">
      <selection pane="topLeft" activeCell="H3" activeCellId="0" sqref="H3"/>
    </sheetView>
  </sheetViews>
  <sheetFormatPr defaultColWidth="8.9140625" defaultRowHeight="12.75" zeroHeight="false" outlineLevelRow="0" outlineLevelCol="0"/>
  <cols>
    <col collapsed="false" customWidth="true" hidden="false" outlineLevel="0" max="1" min="1" style="37" width="5.57"/>
    <col collapsed="false" customWidth="true" hidden="false" outlineLevel="0" max="2" min="2" style="37" width="26.29"/>
    <col collapsed="false" customWidth="true" hidden="false" outlineLevel="0" max="3" min="3" style="37" width="18.12"/>
    <col collapsed="false" customWidth="true" hidden="false" outlineLevel="0" max="4" min="4" style="37" width="6.57"/>
    <col collapsed="false" customWidth="true" hidden="false" outlineLevel="0" max="5" min="5" style="37" width="7.57"/>
    <col collapsed="false" customWidth="true" hidden="false" outlineLevel="0" max="6" min="6" style="37" width="12.5"/>
    <col collapsed="false" customWidth="true" hidden="false" outlineLevel="0" max="7" min="7" style="37" width="6.15"/>
    <col collapsed="false" customWidth="true" hidden="false" outlineLevel="0" max="8" min="8" style="37" width="10"/>
    <col collapsed="false" customWidth="true" hidden="false" outlineLevel="0" max="12" min="12" style="37" width="25.14"/>
  </cols>
  <sheetData>
    <row r="1" customFormat="false" ht="12.75" hidden="false" customHeight="false" outlineLevel="0" collapsed="false">
      <c r="A1" s="62"/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</row>
    <row r="2" s="64" customFormat="true" ht="21.6" hidden="false" customHeight="true" outlineLevel="0" collapsed="false">
      <c r="A2" s="63" t="s">
        <v>11</v>
      </c>
      <c r="B2" s="63" t="s">
        <v>150</v>
      </c>
      <c r="C2" s="63" t="s">
        <v>20</v>
      </c>
      <c r="D2" s="63" t="s">
        <v>15</v>
      </c>
      <c r="E2" s="63"/>
      <c r="F2" s="63"/>
      <c r="G2" s="63"/>
      <c r="H2" s="63" t="s">
        <v>151</v>
      </c>
      <c r="I2" s="63"/>
      <c r="J2" s="63"/>
      <c r="K2" s="63"/>
      <c r="L2" s="63" t="s">
        <v>152</v>
      </c>
    </row>
    <row r="3" s="64" customFormat="true" ht="79.85" hidden="false" customHeight="false" outlineLevel="0" collapsed="false">
      <c r="A3" s="63"/>
      <c r="B3" s="63"/>
      <c r="C3" s="63"/>
      <c r="D3" s="63" t="s">
        <v>20</v>
      </c>
      <c r="E3" s="63" t="s">
        <v>21</v>
      </c>
      <c r="F3" s="63" t="s">
        <v>22</v>
      </c>
      <c r="G3" s="63" t="s">
        <v>23</v>
      </c>
      <c r="H3" s="63" t="s">
        <v>16</v>
      </c>
      <c r="I3" s="63" t="s">
        <v>17</v>
      </c>
      <c r="J3" s="63" t="s">
        <v>18</v>
      </c>
      <c r="K3" s="63" t="s">
        <v>153</v>
      </c>
      <c r="L3" s="63"/>
    </row>
    <row r="4" customFormat="false" ht="12.75" hidden="false" customHeight="false" outlineLevel="0" collapsed="false">
      <c r="A4" s="65" t="n">
        <v>1</v>
      </c>
      <c r="B4" s="65" t="n">
        <v>2</v>
      </c>
      <c r="C4" s="65" t="n">
        <v>3</v>
      </c>
      <c r="D4" s="65" t="n">
        <v>4</v>
      </c>
      <c r="E4" s="65" t="n">
        <v>5</v>
      </c>
      <c r="F4" s="65" t="n">
        <v>6</v>
      </c>
      <c r="G4" s="65" t="n">
        <v>7</v>
      </c>
      <c r="H4" s="65" t="n">
        <v>8</v>
      </c>
      <c r="I4" s="65" t="n">
        <v>9</v>
      </c>
      <c r="J4" s="65" t="n">
        <v>10</v>
      </c>
      <c r="K4" s="65" t="n">
        <v>11</v>
      </c>
      <c r="L4" s="65" t="n">
        <v>12</v>
      </c>
    </row>
    <row r="5" customFormat="false" ht="29.25" hidden="false" customHeight="true" outlineLevel="0" collapsed="false">
      <c r="A5" s="66" t="s">
        <v>154</v>
      </c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</row>
    <row r="6" customFormat="false" ht="13.5" hidden="false" customHeight="true" outlineLevel="0" collapsed="false">
      <c r="A6" s="66" t="s">
        <v>155</v>
      </c>
      <c r="B6" s="66" t="s">
        <v>156</v>
      </c>
      <c r="C6" s="66"/>
      <c r="D6" s="66"/>
      <c r="E6" s="66"/>
      <c r="F6" s="66"/>
      <c r="G6" s="66"/>
      <c r="H6" s="66"/>
      <c r="I6" s="66"/>
      <c r="J6" s="66"/>
      <c r="K6" s="66"/>
      <c r="L6" s="66"/>
    </row>
    <row r="7" customFormat="false" ht="78.1" hidden="false" customHeight="true" outlineLevel="0" collapsed="false">
      <c r="A7" s="67" t="s">
        <v>40</v>
      </c>
      <c r="B7" s="68" t="s">
        <v>157</v>
      </c>
      <c r="C7" s="67" t="s">
        <v>39</v>
      </c>
      <c r="D7" s="69" t="n">
        <v>824</v>
      </c>
      <c r="E7" s="69" t="s">
        <v>158</v>
      </c>
      <c r="F7" s="63" t="s">
        <v>159</v>
      </c>
      <c r="G7" s="63" t="n">
        <v>244</v>
      </c>
      <c r="H7" s="70" t="n">
        <v>0</v>
      </c>
      <c r="I7" s="70" t="n">
        <v>0</v>
      </c>
      <c r="J7" s="70" t="n">
        <v>0</v>
      </c>
      <c r="K7" s="70" t="n">
        <f aca="false">SUM(H7:J7)</f>
        <v>0</v>
      </c>
      <c r="L7" s="67" t="s">
        <v>160</v>
      </c>
    </row>
    <row r="8" customFormat="false" ht="52.95" hidden="false" customHeight="true" outlineLevel="0" collapsed="false">
      <c r="A8" s="67"/>
      <c r="B8" s="68"/>
      <c r="C8" s="67"/>
      <c r="D8" s="69"/>
      <c r="E8" s="69"/>
      <c r="F8" s="63"/>
      <c r="G8" s="63" t="n">
        <v>360</v>
      </c>
      <c r="H8" s="70" t="n">
        <v>0</v>
      </c>
      <c r="I8" s="70" t="n">
        <v>0</v>
      </c>
      <c r="J8" s="70" t="n">
        <v>0</v>
      </c>
      <c r="K8" s="70" t="n">
        <f aca="false">SUM(H8:J8)</f>
        <v>0</v>
      </c>
      <c r="L8" s="67" t="s">
        <v>161</v>
      </c>
    </row>
    <row r="9" s="73" customFormat="true" ht="76.1" hidden="false" customHeight="true" outlineLevel="0" collapsed="false">
      <c r="A9" s="71"/>
      <c r="B9" s="68"/>
      <c r="C9" s="72" t="s">
        <v>39</v>
      </c>
      <c r="D9" s="63" t="n">
        <v>824</v>
      </c>
      <c r="E9" s="63" t="s">
        <v>158</v>
      </c>
      <c r="F9" s="63" t="n">
        <v>1510088520</v>
      </c>
      <c r="G9" s="63" t="n">
        <v>244</v>
      </c>
      <c r="H9" s="70" t="n">
        <v>35</v>
      </c>
      <c r="I9" s="70" t="n">
        <v>90</v>
      </c>
      <c r="J9" s="70" t="n">
        <v>90</v>
      </c>
      <c r="K9" s="70" t="n">
        <f aca="false">SUM(H9:J9)</f>
        <v>215</v>
      </c>
      <c r="L9" s="67" t="s">
        <v>162</v>
      </c>
    </row>
    <row r="10" s="77" customFormat="true" ht="12.8" hidden="false" customHeight="false" outlineLevel="0" collapsed="false">
      <c r="A10" s="74"/>
      <c r="B10" s="74" t="s">
        <v>163</v>
      </c>
      <c r="C10" s="72"/>
      <c r="D10" s="75"/>
      <c r="E10" s="75"/>
      <c r="F10" s="75"/>
      <c r="G10" s="75"/>
      <c r="H10" s="76" t="n">
        <f aca="false">SUM(H7:H9)</f>
        <v>35</v>
      </c>
      <c r="I10" s="76" t="n">
        <f aca="false">SUM(I7:I9)</f>
        <v>90</v>
      </c>
      <c r="J10" s="76" t="n">
        <f aca="false">SUM(J7:J9)</f>
        <v>90</v>
      </c>
      <c r="K10" s="76" t="n">
        <f aca="false">SUM(K7:K9)</f>
        <v>215</v>
      </c>
      <c r="L10" s="67"/>
    </row>
    <row r="13" customFormat="false" ht="12.75" hidden="false" customHeight="false" outlineLevel="0" collapsed="false">
      <c r="P13" s="37" t="s">
        <v>164</v>
      </c>
    </row>
  </sheetData>
  <mergeCells count="16">
    <mergeCell ref="A2:A3"/>
    <mergeCell ref="B2:B3"/>
    <mergeCell ref="C2:C3"/>
    <mergeCell ref="D2:G2"/>
    <mergeCell ref="H2:K2"/>
    <mergeCell ref="L2:L3"/>
    <mergeCell ref="A5:L5"/>
    <mergeCell ref="A6:L6"/>
    <mergeCell ref="A7:A8"/>
    <mergeCell ref="B7:B9"/>
    <mergeCell ref="C7:C8"/>
    <mergeCell ref="D7:D8"/>
    <mergeCell ref="E7:E8"/>
    <mergeCell ref="F7:F8"/>
    <mergeCell ref="C9:C10"/>
    <mergeCell ref="L9:L10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3:H8"/>
  <sheetViews>
    <sheetView showFormulas="false" showGridLines="true" showRowColHeaders="true" showZeros="true" rightToLeft="false" tabSelected="false" showOutlineSymbols="true" defaultGridColor="true" view="pageBreakPreview" topLeftCell="A1" colorId="64" zoomScale="85" zoomScaleNormal="100" zoomScalePageLayoutView="85" workbookViewId="0">
      <selection pane="topLeft" activeCell="A3" activeCellId="0" sqref="A3"/>
    </sheetView>
  </sheetViews>
  <sheetFormatPr defaultColWidth="9.13671875" defaultRowHeight="15.75" zeroHeight="false" outlineLevelRow="0" outlineLevelCol="0"/>
  <cols>
    <col collapsed="false" customWidth="true" hidden="false" outlineLevel="0" max="1" min="1" style="1" width="5.14"/>
    <col collapsed="false" customWidth="true" hidden="false" outlineLevel="0" max="2" min="2" style="1" width="51.71"/>
    <col collapsed="false" customWidth="true" hidden="false" outlineLevel="0" max="8" min="3" style="1" width="13.57"/>
    <col collapsed="false" customWidth="false" hidden="false" outlineLevel="0" max="1025" min="9" style="1" width="9.13"/>
  </cols>
  <sheetData>
    <row r="3" s="10" customFormat="true" ht="15.75" hidden="false" customHeight="true" outlineLevel="0" collapsed="false">
      <c r="A3" s="6" t="s">
        <v>11</v>
      </c>
      <c r="B3" s="6" t="s">
        <v>79</v>
      </c>
      <c r="C3" s="6" t="s">
        <v>80</v>
      </c>
      <c r="D3" s="6" t="s">
        <v>81</v>
      </c>
      <c r="E3" s="6" t="s">
        <v>82</v>
      </c>
      <c r="F3" s="6"/>
      <c r="G3" s="6"/>
      <c r="H3" s="6"/>
    </row>
    <row r="4" s="10" customFormat="true" ht="47.25" hidden="false" customHeight="false" outlineLevel="0" collapsed="false">
      <c r="A4" s="6"/>
      <c r="B4" s="6"/>
      <c r="C4" s="6"/>
      <c r="D4" s="6"/>
      <c r="E4" s="6" t="s">
        <v>165</v>
      </c>
      <c r="F4" s="6" t="s">
        <v>84</v>
      </c>
      <c r="G4" s="6" t="s">
        <v>85</v>
      </c>
      <c r="H4" s="6" t="s">
        <v>86</v>
      </c>
    </row>
    <row r="5" customFormat="false" ht="15.75" hidden="false" customHeight="false" outlineLevel="0" collapsed="false">
      <c r="A5" s="44" t="n">
        <v>1</v>
      </c>
      <c r="B5" s="44" t="n">
        <v>2</v>
      </c>
      <c r="C5" s="44" t="n">
        <v>3</v>
      </c>
      <c r="D5" s="44" t="n">
        <v>4</v>
      </c>
      <c r="E5" s="44" t="n">
        <v>5</v>
      </c>
      <c r="F5" s="44" t="n">
        <v>6</v>
      </c>
      <c r="G5" s="44" t="n">
        <v>7</v>
      </c>
      <c r="H5" s="44" t="n">
        <v>8</v>
      </c>
    </row>
    <row r="6" customFormat="false" ht="18" hidden="false" customHeight="true" outlineLevel="0" collapsed="false">
      <c r="A6" s="46" t="s">
        <v>166</v>
      </c>
      <c r="B6" s="46"/>
      <c r="C6" s="46"/>
      <c r="D6" s="46"/>
      <c r="E6" s="46"/>
      <c r="F6" s="46"/>
      <c r="G6" s="46"/>
      <c r="H6" s="46"/>
    </row>
    <row r="7" customFormat="false" ht="78.75" hidden="false" customHeight="false" outlineLevel="0" collapsed="false">
      <c r="A7" s="6" t="s">
        <v>33</v>
      </c>
      <c r="B7" s="46" t="s">
        <v>167</v>
      </c>
      <c r="C7" s="6" t="s">
        <v>168</v>
      </c>
      <c r="D7" s="6" t="s">
        <v>169</v>
      </c>
      <c r="E7" s="6" t="n">
        <v>14</v>
      </c>
      <c r="F7" s="6" t="n">
        <v>13</v>
      </c>
      <c r="G7" s="6" t="n">
        <v>12</v>
      </c>
      <c r="H7" s="6" t="n">
        <v>10</v>
      </c>
    </row>
    <row r="8" customFormat="false" ht="47.25" hidden="false" customHeight="false" outlineLevel="0" collapsed="false">
      <c r="A8" s="6" t="s">
        <v>95</v>
      </c>
      <c r="B8" s="46" t="s">
        <v>170</v>
      </c>
      <c r="C8" s="6" t="s">
        <v>97</v>
      </c>
      <c r="D8" s="6" t="s">
        <v>169</v>
      </c>
      <c r="E8" s="6" t="n">
        <v>92</v>
      </c>
      <c r="F8" s="6" t="n">
        <v>93</v>
      </c>
      <c r="G8" s="6" t="n">
        <v>94</v>
      </c>
      <c r="H8" s="6" t="n">
        <v>95</v>
      </c>
    </row>
  </sheetData>
  <mergeCells count="6">
    <mergeCell ref="A3:A4"/>
    <mergeCell ref="B3:B4"/>
    <mergeCell ref="C3:C4"/>
    <mergeCell ref="D3:D4"/>
    <mergeCell ref="E3:H3"/>
    <mergeCell ref="A6:H6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tabColor rgb="FFFF0000"/>
    <pageSetUpPr fitToPage="true"/>
  </sheetPr>
  <dimension ref="A1:L44"/>
  <sheetViews>
    <sheetView showFormulas="false" showGridLines="true" showRowColHeaders="true" showZeros="true" rightToLeft="false" tabSelected="false" showOutlineSymbols="true" defaultGridColor="true" view="pageBreakPreview" topLeftCell="A14" colorId="64" zoomScale="85" zoomScaleNormal="110" zoomScalePageLayoutView="85" workbookViewId="0">
      <selection pane="topLeft" activeCell="A26" activeCellId="0" sqref="A26"/>
    </sheetView>
  </sheetViews>
  <sheetFormatPr defaultColWidth="8.9140625" defaultRowHeight="12.75" zeroHeight="false" outlineLevelRow="0" outlineLevelCol="0"/>
  <cols>
    <col collapsed="false" customWidth="true" hidden="false" outlineLevel="0" max="1" min="1" style="37" width="6.69"/>
    <col collapsed="false" customWidth="true" hidden="false" outlineLevel="0" max="2" min="2" style="37" width="24.71"/>
    <col collapsed="false" customWidth="true" hidden="false" outlineLevel="0" max="3" min="3" style="37" width="15.85"/>
    <col collapsed="false" customWidth="true" hidden="false" outlineLevel="0" max="4" min="4" style="37" width="8.08"/>
    <col collapsed="false" customWidth="true" hidden="false" outlineLevel="0" max="5" min="5" style="37" width="7.57"/>
    <col collapsed="false" customWidth="true" hidden="false" outlineLevel="0" max="6" min="6" style="37" width="10.71"/>
    <col collapsed="false" customWidth="true" hidden="false" outlineLevel="0" max="7" min="7" style="37" width="6.15"/>
    <col collapsed="false" customWidth="true" hidden="false" outlineLevel="0" max="8" min="8" style="78" width="10"/>
    <col collapsed="false" customWidth="true" hidden="false" outlineLevel="0" max="9" min="9" style="37" width="10.42"/>
    <col collapsed="false" customWidth="true" hidden="false" outlineLevel="0" max="10" min="10" style="37" width="10.46"/>
    <col collapsed="false" customWidth="true" hidden="false" outlineLevel="0" max="11" min="11" style="78" width="11.96"/>
    <col collapsed="false" customWidth="true" hidden="false" outlineLevel="0" max="12" min="12" style="37" width="30.28"/>
  </cols>
  <sheetData>
    <row r="1" customFormat="false" ht="13.8" hidden="false" customHeight="false" outlineLevel="0" collapsed="false">
      <c r="L1" s="79" t="s">
        <v>171</v>
      </c>
    </row>
    <row r="2" customFormat="false" ht="13.8" hidden="false" customHeight="false" outlineLevel="0" collapsed="false">
      <c r="L2" s="79" t="s">
        <v>172</v>
      </c>
    </row>
    <row r="3" customFormat="false" ht="13.8" hidden="false" customHeight="false" outlineLevel="0" collapsed="false">
      <c r="L3" s="79" t="s">
        <v>173</v>
      </c>
    </row>
    <row r="4" customFormat="false" ht="13.8" hidden="false" customHeight="false" outlineLevel="0" collapsed="false">
      <c r="L4" s="79" t="s">
        <v>174</v>
      </c>
    </row>
    <row r="5" customFormat="false" ht="12.8" hidden="false" customHeight="false" outlineLevel="0" collapsed="false"/>
    <row r="6" customFormat="false" ht="13.8" hidden="false" customHeight="false" outlineLevel="0" collapsed="false">
      <c r="D6" s="80" t="s">
        <v>175</v>
      </c>
    </row>
    <row r="7" customFormat="false" ht="12.8" hidden="false" customHeight="false" outlineLevel="0" collapsed="false"/>
    <row r="8" s="64" customFormat="true" ht="27.8" hidden="false" customHeight="true" outlineLevel="0" collapsed="false">
      <c r="A8" s="81" t="s">
        <v>11</v>
      </c>
      <c r="B8" s="81" t="s">
        <v>150</v>
      </c>
      <c r="C8" s="81" t="s">
        <v>20</v>
      </c>
      <c r="D8" s="81" t="s">
        <v>15</v>
      </c>
      <c r="E8" s="81"/>
      <c r="F8" s="81"/>
      <c r="G8" s="81"/>
      <c r="H8" s="81" t="s">
        <v>151</v>
      </c>
      <c r="I8" s="81"/>
      <c r="J8" s="81"/>
      <c r="K8" s="81"/>
      <c r="L8" s="81" t="s">
        <v>152</v>
      </c>
    </row>
    <row r="9" s="64" customFormat="true" ht="69.35" hidden="false" customHeight="false" outlineLevel="0" collapsed="false">
      <c r="A9" s="81"/>
      <c r="B9" s="81"/>
      <c r="C9" s="81"/>
      <c r="D9" s="81" t="s">
        <v>20</v>
      </c>
      <c r="E9" s="81" t="s">
        <v>21</v>
      </c>
      <c r="F9" s="81" t="s">
        <v>22</v>
      </c>
      <c r="G9" s="81" t="s">
        <v>23</v>
      </c>
      <c r="H9" s="63" t="s">
        <v>16</v>
      </c>
      <c r="I9" s="63" t="s">
        <v>17</v>
      </c>
      <c r="J9" s="63" t="s">
        <v>18</v>
      </c>
      <c r="K9" s="82" t="s">
        <v>153</v>
      </c>
      <c r="L9" s="81"/>
    </row>
    <row r="10" customFormat="false" ht="12.8" hidden="false" customHeight="false" outlineLevel="0" collapsed="false">
      <c r="A10" s="83" t="n">
        <v>1</v>
      </c>
      <c r="B10" s="83" t="n">
        <v>2</v>
      </c>
      <c r="C10" s="83" t="n">
        <v>3</v>
      </c>
      <c r="D10" s="83" t="n">
        <v>4</v>
      </c>
      <c r="E10" s="83" t="n">
        <v>5</v>
      </c>
      <c r="F10" s="83" t="n">
        <v>6</v>
      </c>
      <c r="G10" s="83" t="n">
        <v>7</v>
      </c>
      <c r="H10" s="84" t="n">
        <v>8</v>
      </c>
      <c r="I10" s="84" t="n">
        <v>9</v>
      </c>
      <c r="J10" s="84" t="n">
        <v>10</v>
      </c>
      <c r="K10" s="84" t="n">
        <v>11</v>
      </c>
      <c r="L10" s="84" t="n">
        <v>12</v>
      </c>
    </row>
    <row r="11" customFormat="false" ht="12.75" hidden="false" customHeight="true" outlineLevel="0" collapsed="false">
      <c r="A11" s="85" t="s">
        <v>166</v>
      </c>
      <c r="B11" s="85"/>
      <c r="C11" s="85"/>
      <c r="D11" s="85"/>
      <c r="E11" s="85"/>
      <c r="F11" s="85"/>
      <c r="G11" s="85"/>
      <c r="H11" s="85"/>
      <c r="I11" s="85"/>
      <c r="J11" s="85"/>
      <c r="K11" s="85"/>
      <c r="L11" s="85"/>
    </row>
    <row r="12" customFormat="false" ht="13.5" hidden="false" customHeight="true" outlineLevel="0" collapsed="false">
      <c r="A12" s="85" t="s">
        <v>176</v>
      </c>
      <c r="B12" s="85" t="s">
        <v>156</v>
      </c>
      <c r="C12" s="85"/>
      <c r="D12" s="85"/>
      <c r="E12" s="85"/>
      <c r="F12" s="85"/>
      <c r="G12" s="85"/>
      <c r="H12" s="85"/>
      <c r="I12" s="85"/>
      <c r="J12" s="85"/>
      <c r="K12" s="85"/>
      <c r="L12" s="85"/>
    </row>
    <row r="13" customFormat="false" ht="30" hidden="false" customHeight="true" outlineLevel="0" collapsed="false">
      <c r="A13" s="86" t="s">
        <v>40</v>
      </c>
      <c r="B13" s="86" t="s">
        <v>177</v>
      </c>
      <c r="C13" s="86" t="s">
        <v>39</v>
      </c>
      <c r="D13" s="86" t="n">
        <v>824</v>
      </c>
      <c r="E13" s="86" t="s">
        <v>178</v>
      </c>
      <c r="F13" s="81" t="n">
        <v>1520088610</v>
      </c>
      <c r="G13" s="81" t="n">
        <v>244</v>
      </c>
      <c r="H13" s="87" t="n">
        <v>2910</v>
      </c>
      <c r="I13" s="87" t="n">
        <v>3070</v>
      </c>
      <c r="J13" s="87" t="n">
        <v>3250</v>
      </c>
      <c r="K13" s="87" t="n">
        <f aca="false">SUM(H13:J13)</f>
        <v>9230</v>
      </c>
      <c r="L13" s="86" t="s">
        <v>179</v>
      </c>
    </row>
    <row r="14" customFormat="false" ht="30" hidden="false" customHeight="true" outlineLevel="0" collapsed="false">
      <c r="A14" s="86"/>
      <c r="B14" s="86"/>
      <c r="C14" s="86"/>
      <c r="D14" s="86"/>
      <c r="E14" s="86"/>
      <c r="F14" s="81"/>
      <c r="G14" s="81" t="n">
        <v>244</v>
      </c>
      <c r="H14" s="87" t="n">
        <v>1760</v>
      </c>
      <c r="I14" s="87" t="n">
        <v>1135.477</v>
      </c>
      <c r="J14" s="87" t="n">
        <v>1231.652</v>
      </c>
      <c r="K14" s="87" t="n">
        <f aca="false">SUM(H14:J14)</f>
        <v>4127.129</v>
      </c>
      <c r="L14" s="86"/>
    </row>
    <row r="15" customFormat="false" ht="30" hidden="false" customHeight="true" outlineLevel="0" collapsed="false">
      <c r="A15" s="86"/>
      <c r="B15" s="86"/>
      <c r="C15" s="86"/>
      <c r="D15" s="86"/>
      <c r="E15" s="86"/>
      <c r="F15" s="81"/>
      <c r="G15" s="81" t="n">
        <v>853</v>
      </c>
      <c r="H15" s="87" t="n">
        <v>0</v>
      </c>
      <c r="I15" s="87" t="n">
        <v>0</v>
      </c>
      <c r="J15" s="87" t="n">
        <v>0</v>
      </c>
      <c r="K15" s="87" t="n">
        <f aca="false">SUM(H15:J15)</f>
        <v>0</v>
      </c>
      <c r="L15" s="86"/>
    </row>
    <row r="16" customFormat="false" ht="50.85" hidden="false" customHeight="true" outlineLevel="0" collapsed="false">
      <c r="A16" s="88" t="s">
        <v>180</v>
      </c>
      <c r="B16" s="88" t="s">
        <v>181</v>
      </c>
      <c r="C16" s="88" t="str">
        <f aca="false">C13</f>
        <v>Администрация Селиванихинского сельсовета</v>
      </c>
      <c r="D16" s="81" t="n">
        <f aca="false">D13</f>
        <v>824</v>
      </c>
      <c r="E16" s="81" t="s">
        <v>178</v>
      </c>
      <c r="F16" s="81" t="n">
        <v>1520088620</v>
      </c>
      <c r="G16" s="81" t="n">
        <v>244</v>
      </c>
      <c r="H16" s="87" t="n">
        <v>150</v>
      </c>
      <c r="I16" s="87" t="n">
        <v>200</v>
      </c>
      <c r="J16" s="87" t="n">
        <v>250</v>
      </c>
      <c r="K16" s="87" t="n">
        <f aca="false">SUM(H16:J16)</f>
        <v>600</v>
      </c>
      <c r="L16" s="88" t="s">
        <v>182</v>
      </c>
    </row>
    <row r="17" customFormat="false" ht="50.85" hidden="false" customHeight="true" outlineLevel="0" collapsed="false">
      <c r="A17" s="86" t="s">
        <v>183</v>
      </c>
      <c r="B17" s="86" t="s">
        <v>184</v>
      </c>
      <c r="C17" s="86" t="s">
        <v>39</v>
      </c>
      <c r="D17" s="81" t="n">
        <v>824</v>
      </c>
      <c r="E17" s="81" t="s">
        <v>178</v>
      </c>
      <c r="F17" s="81" t="n">
        <v>1520088630</v>
      </c>
      <c r="G17" s="81" t="n">
        <v>110</v>
      </c>
      <c r="H17" s="87" t="n">
        <v>3877.144</v>
      </c>
      <c r="I17" s="87" t="n">
        <v>3877.144</v>
      </c>
      <c r="J17" s="87" t="n">
        <v>3877.144</v>
      </c>
      <c r="K17" s="87" t="n">
        <f aca="false">SUM(H17:J17)</f>
        <v>11631.432</v>
      </c>
      <c r="L17" s="88" t="s">
        <v>185</v>
      </c>
    </row>
    <row r="18" customFormat="false" ht="35.25" hidden="false" customHeight="true" outlineLevel="0" collapsed="false">
      <c r="A18" s="86"/>
      <c r="B18" s="86"/>
      <c r="C18" s="86"/>
      <c r="D18" s="81" t="n">
        <f aca="false">D16</f>
        <v>824</v>
      </c>
      <c r="E18" s="81"/>
      <c r="F18" s="81"/>
      <c r="G18" s="81" t="n">
        <v>244</v>
      </c>
      <c r="H18" s="87" t="n">
        <v>1645.124</v>
      </c>
      <c r="I18" s="87" t="n">
        <v>2475.705</v>
      </c>
      <c r="J18" s="87" t="n">
        <v>2306.287</v>
      </c>
      <c r="K18" s="87" t="n">
        <f aca="false">SUM(H18:J18)</f>
        <v>6427.116</v>
      </c>
      <c r="L18" s="88" t="s">
        <v>186</v>
      </c>
    </row>
    <row r="19" customFormat="false" ht="35.25" hidden="false" customHeight="true" outlineLevel="0" collapsed="false">
      <c r="A19" s="86"/>
      <c r="B19" s="86"/>
      <c r="C19" s="86"/>
      <c r="D19" s="81" t="n">
        <v>810</v>
      </c>
      <c r="E19" s="81"/>
      <c r="F19" s="81"/>
      <c r="G19" s="81" t="n">
        <v>853</v>
      </c>
      <c r="H19" s="87" t="n">
        <v>4</v>
      </c>
      <c r="I19" s="87" t="n">
        <v>1</v>
      </c>
      <c r="J19" s="87" t="n">
        <v>1</v>
      </c>
      <c r="K19" s="87" t="n">
        <f aca="false">SUM(H19:J19)</f>
        <v>6</v>
      </c>
      <c r="L19" s="88"/>
    </row>
    <row r="20" customFormat="false" ht="24" hidden="true" customHeight="true" outlineLevel="0" collapsed="false">
      <c r="A20" s="81" t="s">
        <v>49</v>
      </c>
      <c r="B20" s="88" t="s">
        <v>187</v>
      </c>
      <c r="C20" s="86" t="s">
        <v>39</v>
      </c>
      <c r="D20" s="89" t="n">
        <f aca="false">D18</f>
        <v>824</v>
      </c>
      <c r="E20" s="89" t="s">
        <v>178</v>
      </c>
      <c r="F20" s="81" t="s">
        <v>188</v>
      </c>
      <c r="G20" s="81" t="n">
        <v>244</v>
      </c>
      <c r="H20" s="87"/>
      <c r="I20" s="87"/>
      <c r="J20" s="87"/>
      <c r="K20" s="87"/>
      <c r="L20" s="88" t="s">
        <v>189</v>
      </c>
    </row>
    <row r="21" customFormat="false" ht="24" hidden="true" customHeight="true" outlineLevel="0" collapsed="false">
      <c r="A21" s="81"/>
      <c r="B21" s="88"/>
      <c r="C21" s="86"/>
      <c r="D21" s="89"/>
      <c r="E21" s="89"/>
      <c r="F21" s="81" t="s">
        <v>190</v>
      </c>
      <c r="G21" s="81" t="n">
        <v>244</v>
      </c>
      <c r="H21" s="87"/>
      <c r="I21" s="87"/>
      <c r="J21" s="87"/>
      <c r="K21" s="87"/>
      <c r="L21" s="88"/>
    </row>
    <row r="22" customFormat="false" ht="24" hidden="true" customHeight="true" outlineLevel="0" collapsed="false">
      <c r="A22" s="81"/>
      <c r="B22" s="88"/>
      <c r="C22" s="86"/>
      <c r="D22" s="89" t="n">
        <v>810</v>
      </c>
      <c r="E22" s="89"/>
      <c r="F22" s="81" t="s">
        <v>191</v>
      </c>
      <c r="G22" s="81" t="n">
        <v>244</v>
      </c>
      <c r="H22" s="87"/>
      <c r="I22" s="87"/>
      <c r="J22" s="87"/>
      <c r="K22" s="87"/>
      <c r="L22" s="88"/>
    </row>
    <row r="23" customFormat="false" ht="41.25" hidden="true" customHeight="true" outlineLevel="0" collapsed="false">
      <c r="A23" s="90" t="s">
        <v>52</v>
      </c>
      <c r="B23" s="88" t="s">
        <v>192</v>
      </c>
      <c r="C23" s="88" t="str">
        <f aca="false">C16</f>
        <v>Администрация Селиванихинского сельсовета</v>
      </c>
      <c r="D23" s="81" t="n">
        <v>824</v>
      </c>
      <c r="E23" s="81" t="s">
        <v>178</v>
      </c>
      <c r="F23" s="81" t="n">
        <v>1520077450</v>
      </c>
      <c r="G23" s="81" t="n">
        <v>244</v>
      </c>
      <c r="H23" s="87"/>
      <c r="I23" s="87"/>
      <c r="J23" s="87"/>
      <c r="K23" s="87" t="n">
        <f aca="false">H23+I23+J23</f>
        <v>0</v>
      </c>
      <c r="L23" s="88" t="s">
        <v>193</v>
      </c>
    </row>
    <row r="24" customFormat="false" ht="41.25" hidden="true" customHeight="true" outlineLevel="0" collapsed="false">
      <c r="A24" s="90" t="s">
        <v>194</v>
      </c>
      <c r="B24" s="88" t="s">
        <v>195</v>
      </c>
      <c r="C24" s="88" t="str">
        <f aca="false">C23</f>
        <v>Администрация Селиванихинского сельсовета</v>
      </c>
      <c r="D24" s="81" t="n">
        <v>824</v>
      </c>
      <c r="E24" s="81" t="s">
        <v>196</v>
      </c>
      <c r="F24" s="81" t="n">
        <v>1520088900</v>
      </c>
      <c r="G24" s="81" t="n">
        <v>540</v>
      </c>
      <c r="H24" s="87"/>
      <c r="I24" s="87"/>
      <c r="J24" s="87"/>
      <c r="K24" s="87"/>
      <c r="L24" s="88" t="s">
        <v>197</v>
      </c>
    </row>
    <row r="25" s="77" customFormat="true" ht="12.8" hidden="false" customHeight="false" outlineLevel="0" collapsed="false">
      <c r="A25" s="91"/>
      <c r="B25" s="92" t="s">
        <v>198</v>
      </c>
      <c r="C25" s="91"/>
      <c r="D25" s="93"/>
      <c r="E25" s="93"/>
      <c r="F25" s="93"/>
      <c r="G25" s="93"/>
      <c r="H25" s="94" t="n">
        <f aca="false">H13+H16+H17+H18+H19+H20+H21+H22+H23+H24+H15</f>
        <v>8586.268</v>
      </c>
      <c r="I25" s="94" t="n">
        <f aca="false">I13+I16+I17+I18+I19+I20+I21+I22+I23+I24+I15</f>
        <v>9623.849</v>
      </c>
      <c r="J25" s="94" t="n">
        <f aca="false">J13+J16+J17+J18+J19+J20+J21+J22+J23+J24+J15</f>
        <v>9684.431</v>
      </c>
      <c r="K25" s="94" t="n">
        <f aca="false">K13+K16+K17+K18+K19+K20+K21+K22+K23+K24+K15</f>
        <v>27894.548</v>
      </c>
      <c r="L25" s="91"/>
    </row>
    <row r="26" customFormat="false" ht="13.5" hidden="false" customHeight="true" outlineLevel="0" collapsed="false">
      <c r="A26" s="85" t="s">
        <v>199</v>
      </c>
      <c r="B26" s="85" t="s">
        <v>156</v>
      </c>
      <c r="C26" s="85"/>
      <c r="D26" s="85"/>
      <c r="E26" s="85"/>
      <c r="F26" s="85"/>
      <c r="G26" s="85"/>
      <c r="H26" s="85"/>
      <c r="I26" s="85"/>
      <c r="J26" s="85"/>
      <c r="K26" s="85"/>
      <c r="L26" s="85"/>
    </row>
    <row r="27" customFormat="false" ht="35.05" hidden="false" customHeight="false" outlineLevel="0" collapsed="false">
      <c r="A27" s="88" t="s">
        <v>200</v>
      </c>
      <c r="B27" s="88" t="s">
        <v>201</v>
      </c>
      <c r="C27" s="88" t="n">
        <f aca="false">C18</f>
        <v>0</v>
      </c>
      <c r="D27" s="81" t="n">
        <f aca="false">D20</f>
        <v>824</v>
      </c>
      <c r="E27" s="81" t="s">
        <v>202</v>
      </c>
      <c r="F27" s="81" t="n">
        <v>1520088640</v>
      </c>
      <c r="G27" s="81" t="n">
        <v>244</v>
      </c>
      <c r="H27" s="87" t="n">
        <v>2.5</v>
      </c>
      <c r="I27" s="87" t="n">
        <v>2.5</v>
      </c>
      <c r="J27" s="87" t="n">
        <v>2.5</v>
      </c>
      <c r="K27" s="87" t="n">
        <f aca="false">SUM(H27:J27)</f>
        <v>7.5</v>
      </c>
      <c r="L27" s="88" t="s">
        <v>203</v>
      </c>
    </row>
    <row r="28" customFormat="false" ht="23.85" hidden="false" customHeight="false" outlineLevel="0" collapsed="false">
      <c r="A28" s="88" t="s">
        <v>204</v>
      </c>
      <c r="B28" s="88" t="s">
        <v>205</v>
      </c>
      <c r="C28" s="88" t="n">
        <f aca="false">C27</f>
        <v>0</v>
      </c>
      <c r="D28" s="81" t="n">
        <f aca="false">D27</f>
        <v>824</v>
      </c>
      <c r="E28" s="81" t="s">
        <v>178</v>
      </c>
      <c r="F28" s="81" t="n">
        <v>1520088650</v>
      </c>
      <c r="G28" s="81" t="n">
        <v>244</v>
      </c>
      <c r="H28" s="87" t="n">
        <v>300</v>
      </c>
      <c r="I28" s="87" t="n">
        <v>0</v>
      </c>
      <c r="J28" s="87" t="n">
        <v>0</v>
      </c>
      <c r="K28" s="87" t="n">
        <f aca="false">SUM(H28:J28)</f>
        <v>300</v>
      </c>
      <c r="L28" s="88" t="s">
        <v>206</v>
      </c>
    </row>
    <row r="29" customFormat="false" ht="35.05" hidden="true" customHeight="false" outlineLevel="0" collapsed="false">
      <c r="A29" s="88" t="s">
        <v>207</v>
      </c>
      <c r="B29" s="88" t="s">
        <v>208</v>
      </c>
      <c r="C29" s="88" t="n">
        <f aca="false">C28</f>
        <v>0</v>
      </c>
      <c r="D29" s="81" t="n">
        <v>824</v>
      </c>
      <c r="E29" s="81" t="s">
        <v>209</v>
      </c>
      <c r="F29" s="81" t="s">
        <v>210</v>
      </c>
      <c r="G29" s="81" t="n">
        <v>244</v>
      </c>
      <c r="H29" s="87" t="n">
        <v>0</v>
      </c>
      <c r="I29" s="87" t="n">
        <v>0</v>
      </c>
      <c r="J29" s="87" t="n">
        <v>0</v>
      </c>
      <c r="K29" s="87" t="n">
        <f aca="false">SUM(H29:J29)</f>
        <v>0</v>
      </c>
      <c r="L29" s="88" t="s">
        <v>211</v>
      </c>
    </row>
    <row r="30" s="77" customFormat="true" ht="12.8" hidden="false" customHeight="false" outlineLevel="0" collapsed="false">
      <c r="A30" s="91"/>
      <c r="B30" s="92" t="s">
        <v>198</v>
      </c>
      <c r="C30" s="91"/>
      <c r="D30" s="93"/>
      <c r="E30" s="93"/>
      <c r="F30" s="93"/>
      <c r="G30" s="93"/>
      <c r="H30" s="94" t="n">
        <f aca="false">SUM(H27:H29)</f>
        <v>302.5</v>
      </c>
      <c r="I30" s="94" t="n">
        <f aca="false">SUM(I27:I29)</f>
        <v>2.5</v>
      </c>
      <c r="J30" s="94" t="n">
        <f aca="false">SUM(J27:J29)</f>
        <v>2.5</v>
      </c>
      <c r="K30" s="94" t="n">
        <f aca="false">SUM(K27:K29)</f>
        <v>307.5</v>
      </c>
      <c r="L30" s="91"/>
    </row>
    <row r="31" customFormat="false" ht="13.5" hidden="false" customHeight="true" outlineLevel="0" collapsed="false">
      <c r="A31" s="85" t="s">
        <v>212</v>
      </c>
      <c r="B31" s="85" t="s">
        <v>156</v>
      </c>
      <c r="C31" s="85"/>
      <c r="D31" s="85"/>
      <c r="E31" s="85"/>
      <c r="F31" s="85"/>
      <c r="G31" s="85"/>
      <c r="H31" s="85"/>
      <c r="I31" s="85"/>
      <c r="J31" s="85"/>
      <c r="K31" s="85"/>
      <c r="L31" s="85"/>
    </row>
    <row r="32" s="96" customFormat="true" ht="46.25" hidden="true" customHeight="false" outlineLevel="0" collapsed="false">
      <c r="A32" s="95" t="s">
        <v>213</v>
      </c>
      <c r="B32" s="95" t="s">
        <v>214</v>
      </c>
      <c r="C32" s="88" t="n">
        <f aca="false">C28</f>
        <v>0</v>
      </c>
      <c r="D32" s="86" t="n">
        <v>824</v>
      </c>
      <c r="E32" s="86" t="s">
        <v>215</v>
      </c>
      <c r="F32" s="81" t="s">
        <v>188</v>
      </c>
      <c r="G32" s="93" t="n">
        <v>244</v>
      </c>
      <c r="H32" s="94"/>
      <c r="I32" s="94"/>
      <c r="J32" s="94"/>
      <c r="K32" s="94" t="n">
        <f aca="false">SUM(H32:J32)</f>
        <v>0</v>
      </c>
      <c r="L32" s="95" t="s">
        <v>216</v>
      </c>
    </row>
    <row r="33" customFormat="false" ht="57.45" hidden="false" customHeight="false" outlineLevel="0" collapsed="false">
      <c r="A33" s="90" t="s">
        <v>217</v>
      </c>
      <c r="B33" s="88" t="s">
        <v>218</v>
      </c>
      <c r="C33" s="88" t="n">
        <f aca="false">C28</f>
        <v>0</v>
      </c>
      <c r="D33" s="81" t="n">
        <v>824</v>
      </c>
      <c r="E33" s="81" t="s">
        <v>215</v>
      </c>
      <c r="F33" s="81" t="s">
        <v>219</v>
      </c>
      <c r="G33" s="81" t="n">
        <v>244</v>
      </c>
      <c r="H33" s="87" t="n">
        <v>1097.3</v>
      </c>
      <c r="I33" s="87" t="n">
        <v>1154.3</v>
      </c>
      <c r="J33" s="87" t="n">
        <v>1586.4</v>
      </c>
      <c r="K33" s="87" t="n">
        <f aca="false">SUM(H33:J33)</f>
        <v>3838</v>
      </c>
      <c r="L33" s="88" t="s">
        <v>220</v>
      </c>
    </row>
    <row r="34" customFormat="false" ht="12.8" hidden="true" customHeight="false" outlineLevel="0" collapsed="false">
      <c r="A34" s="90"/>
      <c r="B34" s="88"/>
      <c r="C34" s="88"/>
      <c r="D34" s="81"/>
      <c r="E34" s="81"/>
      <c r="F34" s="81"/>
      <c r="G34" s="81"/>
      <c r="H34" s="87"/>
      <c r="I34" s="87"/>
      <c r="J34" s="87"/>
      <c r="K34" s="87"/>
      <c r="L34" s="88"/>
    </row>
    <row r="35" customFormat="false" ht="12.8" hidden="true" customHeight="false" outlineLevel="0" collapsed="false">
      <c r="A35" s="90"/>
      <c r="B35" s="88"/>
      <c r="C35" s="88"/>
      <c r="D35" s="81"/>
      <c r="E35" s="81"/>
      <c r="F35" s="81"/>
      <c r="G35" s="81"/>
      <c r="H35" s="87"/>
      <c r="I35" s="87"/>
      <c r="J35" s="87"/>
      <c r="K35" s="87"/>
      <c r="L35" s="88"/>
    </row>
    <row r="36" customFormat="false" ht="12.8" hidden="true" customHeight="false" outlineLevel="0" collapsed="false">
      <c r="A36" s="90"/>
      <c r="B36" s="88"/>
      <c r="C36" s="88"/>
      <c r="D36" s="81"/>
      <c r="E36" s="81"/>
      <c r="F36" s="81"/>
      <c r="G36" s="81"/>
      <c r="H36" s="87"/>
      <c r="I36" s="87"/>
      <c r="J36" s="87"/>
      <c r="K36" s="87"/>
      <c r="L36" s="88"/>
    </row>
    <row r="37" s="77" customFormat="true" ht="12.8" hidden="false" customHeight="false" outlineLevel="0" collapsed="false">
      <c r="A37" s="91"/>
      <c r="B37" s="92" t="s">
        <v>198</v>
      </c>
      <c r="C37" s="91"/>
      <c r="D37" s="93"/>
      <c r="E37" s="93"/>
      <c r="F37" s="93"/>
      <c r="G37" s="93"/>
      <c r="H37" s="94" t="n">
        <f aca="false">SUM(H32:H36)</f>
        <v>1097.3</v>
      </c>
      <c r="I37" s="94" t="n">
        <f aca="false">SUM(I32:I36)</f>
        <v>1154.3</v>
      </c>
      <c r="J37" s="94" t="n">
        <f aca="false">SUM(J32:J36)</f>
        <v>1586.4</v>
      </c>
      <c r="K37" s="94" t="n">
        <f aca="false">SUM(K32:K36)</f>
        <v>3838</v>
      </c>
      <c r="L37" s="91"/>
    </row>
    <row r="38" customFormat="false" ht="13.5" hidden="false" customHeight="true" outlineLevel="0" collapsed="false">
      <c r="A38" s="85" t="s">
        <v>221</v>
      </c>
      <c r="B38" s="85" t="s">
        <v>156</v>
      </c>
      <c r="C38" s="85"/>
      <c r="D38" s="85"/>
      <c r="E38" s="85"/>
      <c r="F38" s="85"/>
      <c r="G38" s="85"/>
      <c r="H38" s="85"/>
      <c r="I38" s="85"/>
      <c r="J38" s="85"/>
      <c r="K38" s="85"/>
      <c r="L38" s="85"/>
    </row>
    <row r="39" s="96" customFormat="true" ht="68.65" hidden="false" customHeight="false" outlineLevel="0" collapsed="false">
      <c r="A39" s="90" t="s">
        <v>222</v>
      </c>
      <c r="B39" s="95" t="s">
        <v>223</v>
      </c>
      <c r="C39" s="88" t="n">
        <f aca="false">C33</f>
        <v>0</v>
      </c>
      <c r="D39" s="86" t="n">
        <f aca="false">D33</f>
        <v>824</v>
      </c>
      <c r="E39" s="86" t="s">
        <v>224</v>
      </c>
      <c r="F39" s="81" t="n">
        <v>1520088700</v>
      </c>
      <c r="G39" s="81" t="n">
        <v>244</v>
      </c>
      <c r="H39" s="87" t="n">
        <v>12</v>
      </c>
      <c r="I39" s="87" t="n">
        <v>12</v>
      </c>
      <c r="J39" s="87" t="n">
        <v>12</v>
      </c>
      <c r="K39" s="87" t="n">
        <f aca="false">SUM(H39:J39)</f>
        <v>36</v>
      </c>
      <c r="L39" s="95" t="s">
        <v>225</v>
      </c>
    </row>
    <row r="40" s="77" customFormat="true" ht="12.8" hidden="false" customHeight="false" outlineLevel="0" collapsed="false">
      <c r="A40" s="91"/>
      <c r="B40" s="92" t="s">
        <v>198</v>
      </c>
      <c r="C40" s="91"/>
      <c r="D40" s="93"/>
      <c r="E40" s="93"/>
      <c r="F40" s="93"/>
      <c r="G40" s="93"/>
      <c r="H40" s="94" t="n">
        <f aca="false">H39</f>
        <v>12</v>
      </c>
      <c r="I40" s="94" t="n">
        <f aca="false">I39</f>
        <v>12</v>
      </c>
      <c r="J40" s="94" t="n">
        <f aca="false">J39</f>
        <v>12</v>
      </c>
      <c r="K40" s="94" t="n">
        <f aca="false">K39</f>
        <v>36</v>
      </c>
      <c r="L40" s="91"/>
    </row>
    <row r="41" s="77" customFormat="true" ht="12.8" hidden="false" customHeight="false" outlineLevel="0" collapsed="false">
      <c r="A41" s="91"/>
      <c r="B41" s="92" t="s">
        <v>226</v>
      </c>
      <c r="C41" s="91"/>
      <c r="D41" s="93"/>
      <c r="E41" s="93"/>
      <c r="F41" s="93"/>
      <c r="G41" s="93"/>
      <c r="H41" s="94" t="n">
        <f aca="false">H37+H30+H25+H40</f>
        <v>9998.068</v>
      </c>
      <c r="I41" s="94" t="n">
        <f aca="false">I37+I30+I25+I40</f>
        <v>10792.649</v>
      </c>
      <c r="J41" s="94" t="n">
        <f aca="false">J37+J30+J25+J40</f>
        <v>11285.331</v>
      </c>
      <c r="K41" s="94" t="n">
        <f aca="false">K37+K30+K25+K40</f>
        <v>32076.048</v>
      </c>
      <c r="L41" s="91"/>
    </row>
    <row r="42" customFormat="false" ht="12.8" hidden="false" customHeight="false" outlineLevel="0" collapsed="false"/>
    <row r="43" customFormat="false" ht="12.8" hidden="false" customHeight="false" outlineLevel="0" collapsed="false"/>
    <row r="44" customFormat="false" ht="12.8" hidden="false" customHeight="false" outlineLevel="0" collapsed="false">
      <c r="I44" s="78"/>
      <c r="J44" s="78"/>
    </row>
  </sheetData>
  <mergeCells count="36">
    <mergeCell ref="A8:A9"/>
    <mergeCell ref="B8:B9"/>
    <mergeCell ref="C8:C9"/>
    <mergeCell ref="D8:G8"/>
    <mergeCell ref="H8:K8"/>
    <mergeCell ref="L8:L9"/>
    <mergeCell ref="A11:L11"/>
    <mergeCell ref="A12:L12"/>
    <mergeCell ref="A13:A15"/>
    <mergeCell ref="B13:B15"/>
    <mergeCell ref="C13:C15"/>
    <mergeCell ref="D13:D15"/>
    <mergeCell ref="E13:E15"/>
    <mergeCell ref="F13:F15"/>
    <mergeCell ref="G13:G14"/>
    <mergeCell ref="H13:H14"/>
    <mergeCell ref="I13:I14"/>
    <mergeCell ref="J13:J14"/>
    <mergeCell ref="K13:K14"/>
    <mergeCell ref="L13:L15"/>
    <mergeCell ref="A17:A19"/>
    <mergeCell ref="B17:B19"/>
    <mergeCell ref="C17:C19"/>
    <mergeCell ref="D17:D19"/>
    <mergeCell ref="E17:E19"/>
    <mergeCell ref="F17:F19"/>
    <mergeCell ref="L18:L19"/>
    <mergeCell ref="A20:A22"/>
    <mergeCell ref="B20:B22"/>
    <mergeCell ref="C20:C22"/>
    <mergeCell ref="D20:D22"/>
    <mergeCell ref="E20:E22"/>
    <mergeCell ref="L20:L22"/>
    <mergeCell ref="A26:L26"/>
    <mergeCell ref="A31:L31"/>
    <mergeCell ref="A38:L38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25" man="true" max="16383" min="0"/>
  </rowBreaks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2:H7"/>
  <sheetViews>
    <sheetView showFormulas="false" showGridLines="true" showRowColHeaders="true" showZeros="true" rightToLeft="false" tabSelected="false" showOutlineSymbols="true" defaultGridColor="true" view="pageBreakPreview" topLeftCell="A1" colorId="64" zoomScale="85" zoomScaleNormal="100" zoomScalePageLayoutView="85" workbookViewId="0">
      <selection pane="topLeft" activeCell="A2" activeCellId="0" sqref="A2"/>
    </sheetView>
  </sheetViews>
  <sheetFormatPr defaultColWidth="9.13671875" defaultRowHeight="15.75" zeroHeight="false" outlineLevelRow="0" outlineLevelCol="0"/>
  <cols>
    <col collapsed="false" customWidth="true" hidden="false" outlineLevel="0" max="1" min="1" style="1" width="5.14"/>
    <col collapsed="false" customWidth="true" hidden="false" outlineLevel="0" max="2" min="2" style="1" width="51.71"/>
    <col collapsed="false" customWidth="true" hidden="false" outlineLevel="0" max="3" min="3" style="1" width="13.57"/>
    <col collapsed="false" customWidth="true" hidden="false" outlineLevel="0" max="4" min="4" style="1" width="31.57"/>
    <col collapsed="false" customWidth="true" hidden="false" outlineLevel="0" max="8" min="5" style="1" width="13.57"/>
    <col collapsed="false" customWidth="false" hidden="false" outlineLevel="0" max="1025" min="9" style="1" width="9.13"/>
  </cols>
  <sheetData>
    <row r="2" s="10" customFormat="true" ht="15.75" hidden="false" customHeight="true" outlineLevel="0" collapsed="false">
      <c r="A2" s="6" t="s">
        <v>11</v>
      </c>
      <c r="B2" s="6" t="s">
        <v>79</v>
      </c>
      <c r="C2" s="6" t="s">
        <v>80</v>
      </c>
      <c r="D2" s="6" t="s">
        <v>81</v>
      </c>
      <c r="E2" s="6" t="s">
        <v>82</v>
      </c>
      <c r="F2" s="6"/>
      <c r="G2" s="6"/>
      <c r="H2" s="6"/>
    </row>
    <row r="3" s="10" customFormat="true" ht="47.25" hidden="false" customHeight="false" outlineLevel="0" collapsed="false">
      <c r="A3" s="6"/>
      <c r="B3" s="6"/>
      <c r="C3" s="6"/>
      <c r="D3" s="6"/>
      <c r="E3" s="6" t="s">
        <v>165</v>
      </c>
      <c r="F3" s="6" t="s">
        <v>84</v>
      </c>
      <c r="G3" s="6" t="s">
        <v>85</v>
      </c>
      <c r="H3" s="6" t="s">
        <v>86</v>
      </c>
    </row>
    <row r="4" customFormat="false" ht="15.75" hidden="false" customHeight="false" outlineLevel="0" collapsed="false">
      <c r="A4" s="44" t="n">
        <v>1</v>
      </c>
      <c r="B4" s="44" t="n">
        <v>2</v>
      </c>
      <c r="C4" s="44" t="n">
        <v>3</v>
      </c>
      <c r="D4" s="44" t="n">
        <v>4</v>
      </c>
      <c r="E4" s="44" t="n">
        <v>5</v>
      </c>
      <c r="F4" s="44" t="n">
        <v>6</v>
      </c>
      <c r="G4" s="44" t="n">
        <v>7</v>
      </c>
      <c r="H4" s="44" t="n">
        <v>8</v>
      </c>
    </row>
    <row r="5" customFormat="false" ht="18" hidden="false" customHeight="true" outlineLevel="0" collapsed="false">
      <c r="A5" s="46" t="s">
        <v>227</v>
      </c>
      <c r="B5" s="46"/>
      <c r="C5" s="46"/>
      <c r="D5" s="46"/>
      <c r="E5" s="46"/>
      <c r="F5" s="46"/>
      <c r="G5" s="46"/>
      <c r="H5" s="46"/>
    </row>
    <row r="6" customFormat="false" ht="47.25" hidden="false" customHeight="false" outlineLevel="0" collapsed="false">
      <c r="A6" s="6" t="s">
        <v>33</v>
      </c>
      <c r="B6" s="97" t="s">
        <v>228</v>
      </c>
      <c r="C6" s="6" t="s">
        <v>97</v>
      </c>
      <c r="D6" s="6" t="s">
        <v>229</v>
      </c>
      <c r="E6" s="6" t="n">
        <v>30</v>
      </c>
      <c r="F6" s="6" t="n">
        <v>32</v>
      </c>
      <c r="G6" s="6" t="n">
        <v>33</v>
      </c>
      <c r="H6" s="6" t="n">
        <v>40</v>
      </c>
    </row>
    <row r="7" customFormat="false" ht="47.25" hidden="false" customHeight="false" outlineLevel="0" collapsed="false">
      <c r="A7" s="6" t="s">
        <v>95</v>
      </c>
      <c r="B7" s="46" t="s">
        <v>230</v>
      </c>
      <c r="C7" s="6" t="s">
        <v>97</v>
      </c>
      <c r="D7" s="6" t="s">
        <v>231</v>
      </c>
      <c r="E7" s="6" t="n">
        <v>23</v>
      </c>
      <c r="F7" s="6" t="n">
        <v>25</v>
      </c>
      <c r="G7" s="6" t="n">
        <v>27</v>
      </c>
      <c r="H7" s="6" t="n">
        <v>35</v>
      </c>
    </row>
  </sheetData>
  <mergeCells count="6">
    <mergeCell ref="A2:A3"/>
    <mergeCell ref="B2:B3"/>
    <mergeCell ref="C2:C3"/>
    <mergeCell ref="D2:D3"/>
    <mergeCell ref="E2:H2"/>
    <mergeCell ref="A5:H5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tabColor rgb="FFFF0000"/>
    <pageSetUpPr fitToPage="true"/>
  </sheetPr>
  <dimension ref="A2:L1048576"/>
  <sheetViews>
    <sheetView showFormulas="false" showGridLines="true" showRowColHeaders="true" showZeros="true" rightToLeft="false" tabSelected="false" showOutlineSymbols="true" defaultGridColor="true" view="pageBreakPreview" topLeftCell="A1" colorId="64" zoomScale="85" zoomScaleNormal="100" zoomScalePageLayoutView="85" workbookViewId="0">
      <selection pane="topLeft" activeCell="A1" activeCellId="0" sqref="A1"/>
    </sheetView>
  </sheetViews>
  <sheetFormatPr defaultColWidth="8.9140625" defaultRowHeight="12.75" zeroHeight="false" outlineLevelRow="0" outlineLevelCol="0"/>
  <cols>
    <col collapsed="false" customWidth="true" hidden="false" outlineLevel="0" max="1" min="1" style="37" width="5.57"/>
    <col collapsed="false" customWidth="true" hidden="false" outlineLevel="0" max="2" min="2" style="37" width="24.71"/>
    <col collapsed="false" customWidth="true" hidden="false" outlineLevel="0" max="3" min="3" style="37" width="16.11"/>
    <col collapsed="false" customWidth="true" hidden="false" outlineLevel="0" max="4" min="4" style="37" width="6.57"/>
    <col collapsed="false" customWidth="true" hidden="false" outlineLevel="0" max="5" min="5" style="37" width="7.57"/>
    <col collapsed="false" customWidth="true" hidden="false" outlineLevel="0" max="6" min="6" style="37" width="10.99"/>
    <col collapsed="false" customWidth="true" hidden="false" outlineLevel="0" max="7" min="7" style="37" width="6.15"/>
    <col collapsed="false" customWidth="true" hidden="false" outlineLevel="0" max="8" min="8" style="37" width="10"/>
    <col collapsed="false" customWidth="true" hidden="false" outlineLevel="0" max="12" min="12" style="37" width="30.28"/>
  </cols>
  <sheetData>
    <row r="2" s="64" customFormat="true" ht="20.85" hidden="false" customHeight="true" outlineLevel="0" collapsed="false">
      <c r="A2" s="81" t="s">
        <v>11</v>
      </c>
      <c r="B2" s="81" t="s">
        <v>150</v>
      </c>
      <c r="C2" s="81" t="s">
        <v>20</v>
      </c>
      <c r="D2" s="81" t="s">
        <v>15</v>
      </c>
      <c r="E2" s="81"/>
      <c r="F2" s="81"/>
      <c r="G2" s="81"/>
      <c r="H2" s="81" t="s">
        <v>151</v>
      </c>
      <c r="I2" s="81"/>
      <c r="J2" s="81"/>
      <c r="K2" s="81"/>
      <c r="L2" s="81" t="s">
        <v>152</v>
      </c>
    </row>
    <row r="3" s="64" customFormat="true" ht="79.85" hidden="false" customHeight="false" outlineLevel="0" collapsed="false">
      <c r="A3" s="81"/>
      <c r="B3" s="81"/>
      <c r="C3" s="81"/>
      <c r="D3" s="81" t="s">
        <v>20</v>
      </c>
      <c r="E3" s="81" t="s">
        <v>21</v>
      </c>
      <c r="F3" s="81" t="s">
        <v>22</v>
      </c>
      <c r="G3" s="81" t="s">
        <v>23</v>
      </c>
      <c r="H3" s="63" t="s">
        <v>16</v>
      </c>
      <c r="I3" s="63" t="s">
        <v>17</v>
      </c>
      <c r="J3" s="63" t="s">
        <v>18</v>
      </c>
      <c r="K3" s="81" t="s">
        <v>153</v>
      </c>
      <c r="L3" s="81"/>
    </row>
    <row r="4" customFormat="false" ht="12.75" hidden="false" customHeight="false" outlineLevel="0" collapsed="false">
      <c r="A4" s="83" t="n">
        <v>1</v>
      </c>
      <c r="B4" s="83" t="n">
        <v>2</v>
      </c>
      <c r="C4" s="83" t="n">
        <v>3</v>
      </c>
      <c r="D4" s="83" t="n">
        <v>4</v>
      </c>
      <c r="E4" s="83" t="n">
        <v>5</v>
      </c>
      <c r="F4" s="83" t="n">
        <v>6</v>
      </c>
      <c r="G4" s="83" t="n">
        <v>7</v>
      </c>
      <c r="H4" s="83" t="n">
        <v>8</v>
      </c>
      <c r="I4" s="83" t="n">
        <v>9</v>
      </c>
      <c r="J4" s="83" t="n">
        <v>10</v>
      </c>
      <c r="K4" s="83" t="n">
        <v>11</v>
      </c>
      <c r="L4" s="83" t="n">
        <v>12</v>
      </c>
    </row>
    <row r="5" customFormat="false" ht="12.75" hidden="false" customHeight="true" outlineLevel="0" collapsed="false">
      <c r="A5" s="85" t="s">
        <v>227</v>
      </c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</row>
    <row r="6" customFormat="false" ht="13.5" hidden="false" customHeight="true" outlineLevel="0" collapsed="false">
      <c r="A6" s="85" t="s">
        <v>232</v>
      </c>
      <c r="B6" s="85" t="s">
        <v>156</v>
      </c>
      <c r="C6" s="85"/>
      <c r="D6" s="85"/>
      <c r="E6" s="85"/>
      <c r="F6" s="85"/>
      <c r="G6" s="85"/>
      <c r="H6" s="85"/>
      <c r="I6" s="85"/>
      <c r="J6" s="85"/>
      <c r="K6" s="85"/>
      <c r="L6" s="85"/>
    </row>
    <row r="7" customFormat="false" ht="43.5" hidden="false" customHeight="true" outlineLevel="0" collapsed="false">
      <c r="A7" s="98" t="s">
        <v>40</v>
      </c>
      <c r="B7" s="95" t="s">
        <v>233</v>
      </c>
      <c r="C7" s="95" t="s">
        <v>39</v>
      </c>
      <c r="D7" s="86" t="n">
        <v>824</v>
      </c>
      <c r="E7" s="86" t="s">
        <v>234</v>
      </c>
      <c r="F7" s="81" t="n">
        <v>1520088810</v>
      </c>
      <c r="G7" s="81" t="n">
        <v>244</v>
      </c>
      <c r="H7" s="87" t="n">
        <v>100</v>
      </c>
      <c r="I7" s="87" t="n">
        <v>105</v>
      </c>
      <c r="J7" s="87" t="n">
        <v>110</v>
      </c>
      <c r="K7" s="87" t="n">
        <f aca="false">SUM(H7:J7)</f>
        <v>315</v>
      </c>
      <c r="L7" s="99" t="s">
        <v>235</v>
      </c>
    </row>
    <row r="8" s="77" customFormat="true" ht="12.75" hidden="false" customHeight="false" outlineLevel="0" collapsed="false">
      <c r="A8" s="91"/>
      <c r="B8" s="92" t="s">
        <v>198</v>
      </c>
      <c r="C8" s="91"/>
      <c r="D8" s="93"/>
      <c r="E8" s="93"/>
      <c r="F8" s="93"/>
      <c r="G8" s="93"/>
      <c r="H8" s="94" t="n">
        <f aca="false">SUM(H7:H7)</f>
        <v>100</v>
      </c>
      <c r="I8" s="94" t="n">
        <f aca="false">SUM(I7:I7)</f>
        <v>105</v>
      </c>
      <c r="J8" s="94" t="n">
        <f aca="false">SUM(J7:J7)</f>
        <v>110</v>
      </c>
      <c r="K8" s="94" t="n">
        <f aca="false">SUM(K7:K7)</f>
        <v>315</v>
      </c>
      <c r="L8" s="91"/>
    </row>
    <row r="9" customFormat="false" ht="13.5" hidden="false" customHeight="true" outlineLevel="0" collapsed="false">
      <c r="A9" s="85" t="s">
        <v>236</v>
      </c>
      <c r="B9" s="85" t="s">
        <v>156</v>
      </c>
      <c r="C9" s="85"/>
      <c r="D9" s="85"/>
      <c r="E9" s="85"/>
      <c r="F9" s="85"/>
      <c r="G9" s="85"/>
      <c r="H9" s="85"/>
      <c r="I9" s="85"/>
      <c r="J9" s="85"/>
      <c r="K9" s="85"/>
      <c r="L9" s="85"/>
    </row>
    <row r="10" customFormat="false" ht="37.3" hidden="false" customHeight="true" outlineLevel="0" collapsed="false">
      <c r="A10" s="88" t="s">
        <v>200</v>
      </c>
      <c r="B10" s="88" t="s">
        <v>237</v>
      </c>
      <c r="C10" s="88" t="str">
        <f aca="false">C7</f>
        <v>Администрация Селиванихинского сельсовета</v>
      </c>
      <c r="D10" s="81" t="n">
        <v>824</v>
      </c>
      <c r="E10" s="81" t="n">
        <v>1001</v>
      </c>
      <c r="F10" s="81" t="n">
        <v>1530082210</v>
      </c>
      <c r="G10" s="81" t="n">
        <v>244</v>
      </c>
      <c r="H10" s="87" t="n">
        <v>24</v>
      </c>
      <c r="I10" s="87" t="n">
        <v>24</v>
      </c>
      <c r="J10" s="87" t="n">
        <v>24</v>
      </c>
      <c r="K10" s="87" t="n">
        <f aca="false">SUM(H10:J10)</f>
        <v>72</v>
      </c>
      <c r="L10" s="88" t="s">
        <v>237</v>
      </c>
    </row>
    <row r="11" s="77" customFormat="true" ht="12.8" hidden="false" customHeight="false" outlineLevel="0" collapsed="false">
      <c r="A11" s="91"/>
      <c r="B11" s="92" t="s">
        <v>198</v>
      </c>
      <c r="C11" s="91"/>
      <c r="D11" s="93"/>
      <c r="E11" s="93"/>
      <c r="F11" s="93"/>
      <c r="G11" s="93"/>
      <c r="H11" s="94" t="n">
        <f aca="false">SUM(H10:H10)</f>
        <v>24</v>
      </c>
      <c r="I11" s="94" t="n">
        <f aca="false">SUM(I10:I10)</f>
        <v>24</v>
      </c>
      <c r="J11" s="94" t="n">
        <f aca="false">SUM(J10:J10)</f>
        <v>24</v>
      </c>
      <c r="K11" s="94" t="n">
        <f aca="false">SUM(K10:K10)</f>
        <v>72</v>
      </c>
      <c r="L11" s="91"/>
    </row>
    <row r="12" s="77" customFormat="true" ht="12.8" hidden="false" customHeight="false" outlineLevel="0" collapsed="false">
      <c r="A12" s="91"/>
      <c r="B12" s="92" t="s">
        <v>226</v>
      </c>
      <c r="C12" s="91"/>
      <c r="D12" s="93"/>
      <c r="E12" s="93"/>
      <c r="F12" s="93"/>
      <c r="G12" s="93"/>
      <c r="H12" s="94" t="n">
        <f aca="false">H11+H8</f>
        <v>124</v>
      </c>
      <c r="I12" s="94" t="n">
        <f aca="false">I11+I8</f>
        <v>129</v>
      </c>
      <c r="J12" s="94" t="n">
        <f aca="false">J11+J8</f>
        <v>134</v>
      </c>
      <c r="K12" s="94" t="n">
        <f aca="false">K11+K8</f>
        <v>387</v>
      </c>
      <c r="L12" s="91"/>
    </row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9">
    <mergeCell ref="A2:A3"/>
    <mergeCell ref="B2:B3"/>
    <mergeCell ref="C2:C3"/>
    <mergeCell ref="D2:G2"/>
    <mergeCell ref="H2:K2"/>
    <mergeCell ref="L2:L3"/>
    <mergeCell ref="A5:L5"/>
    <mergeCell ref="A6:L6"/>
    <mergeCell ref="A9:L9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3162</TotalTime>
  <Application>LibreOffice/6.3.2.2$Windows_x86 LibreOffice_project/98b30e735bda24bc04ab42594c85f7fd8be07b9c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2017-06-27T08:51:21Z</dcterms:created>
  <dc:creator/>
  <dc:description/>
  <dc:language>ru-RU</dc:language>
  <cp:lastModifiedBy/>
  <cp:lastPrinted>2024-11-08T15:19:36Z</cp:lastPrinted>
  <dcterms:modified xsi:type="dcterms:W3CDTF">2024-11-11T10:18:09Z</dcterms:modified>
  <cp:revision>36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15.0000</vt:lpwstr>
  </property>
  <property fmtid="{D5CDD505-2E9C-101B-9397-08002B2CF9AE}" pid="3" name="HyperlinksChanged">
    <vt:bool>0</vt:bool>
  </property>
  <property fmtid="{D5CDD505-2E9C-101B-9397-08002B2CF9AE}" pid="4" name="LinksUpToDate">
    <vt:bool>0</vt:bool>
  </property>
  <property fmtid="{D5CDD505-2E9C-101B-9397-08002B2CF9AE}" pid="5" name="ScaleCrop">
    <vt:bool>0</vt:bool>
  </property>
  <property fmtid="{D5CDD505-2E9C-101B-9397-08002B2CF9AE}" pid="6" name="ShareDoc">
    <vt:bool>0</vt:bool>
  </property>
</Properties>
</file>